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'Foglio1'!$A$1:$S$31</definedName>
  </definedNames>
  <calcPr fullCalcOnLoad="1"/>
</workbook>
</file>

<file path=xl/sharedStrings.xml><?xml version="1.0" encoding="utf-8"?>
<sst xmlns="http://schemas.openxmlformats.org/spreadsheetml/2006/main" count="73" uniqueCount="44">
  <si>
    <t>mg/L</t>
  </si>
  <si>
    <t>MM</t>
  </si>
  <si>
    <t>mmol/L</t>
  </si>
  <si>
    <t>CaCO3</t>
  </si>
  <si>
    <t>°F</t>
  </si>
  <si>
    <t>CaO</t>
  </si>
  <si>
    <t>°T</t>
  </si>
  <si>
    <t>DUREZZA TOTALE</t>
  </si>
  <si>
    <t>DUREZZA TEMPORANEA</t>
  </si>
  <si>
    <r>
      <t>Ca</t>
    </r>
    <r>
      <rPr>
        <b/>
        <vertAlign val="superscript"/>
        <sz val="11"/>
        <color indexed="8"/>
        <rFont val="Arial"/>
        <family val="2"/>
      </rPr>
      <t>2+</t>
    </r>
  </si>
  <si>
    <r>
      <t>Mg</t>
    </r>
    <r>
      <rPr>
        <b/>
        <vertAlign val="superscript"/>
        <sz val="11"/>
        <color indexed="8"/>
        <rFont val="Arial"/>
        <family val="2"/>
      </rPr>
      <t>2+</t>
    </r>
  </si>
  <si>
    <r>
      <t>K</t>
    </r>
    <r>
      <rPr>
        <b/>
        <vertAlign val="superscript"/>
        <sz val="11"/>
        <color indexed="8"/>
        <rFont val="Arial"/>
        <family val="2"/>
      </rPr>
      <t>+</t>
    </r>
  </si>
  <si>
    <r>
      <t>Na</t>
    </r>
    <r>
      <rPr>
        <b/>
        <vertAlign val="superscript"/>
        <sz val="11"/>
        <color indexed="8"/>
        <rFont val="Arial"/>
        <family val="2"/>
      </rPr>
      <t>+</t>
    </r>
  </si>
  <si>
    <r>
      <t>HCO</t>
    </r>
    <r>
      <rPr>
        <b/>
        <vertAlign val="subscript"/>
        <sz val="11"/>
        <color indexed="8"/>
        <rFont val="Arial"/>
        <family val="2"/>
      </rPr>
      <t>3</t>
    </r>
    <r>
      <rPr>
        <b/>
        <vertAlign val="superscript"/>
        <sz val="11"/>
        <color indexed="8"/>
        <rFont val="Arial"/>
        <family val="2"/>
      </rPr>
      <t>-</t>
    </r>
  </si>
  <si>
    <r>
      <t>SO</t>
    </r>
    <r>
      <rPr>
        <b/>
        <vertAlign val="subscript"/>
        <sz val="11"/>
        <color indexed="8"/>
        <rFont val="Arial"/>
        <family val="2"/>
      </rPr>
      <t>4</t>
    </r>
    <r>
      <rPr>
        <b/>
        <vertAlign val="superscript"/>
        <sz val="11"/>
        <color indexed="8"/>
        <rFont val="Arial"/>
        <family val="2"/>
      </rPr>
      <t>2-</t>
    </r>
  </si>
  <si>
    <r>
      <t>Cl</t>
    </r>
    <r>
      <rPr>
        <b/>
        <vertAlign val="superscript"/>
        <sz val="11"/>
        <color indexed="8"/>
        <rFont val="Arial"/>
        <family val="2"/>
      </rPr>
      <t>-</t>
    </r>
  </si>
  <si>
    <r>
      <t>Ca</t>
    </r>
    <r>
      <rPr>
        <vertAlign val="superscript"/>
        <sz val="11"/>
        <color indexed="8"/>
        <rFont val="Arial"/>
        <family val="2"/>
      </rPr>
      <t>2+</t>
    </r>
    <r>
      <rPr>
        <sz val="11"/>
        <color indexed="8"/>
        <rFont val="Arial"/>
        <family val="2"/>
      </rPr>
      <t xml:space="preserve">  Mg</t>
    </r>
    <r>
      <rPr>
        <vertAlign val="superscript"/>
        <sz val="11"/>
        <color indexed="8"/>
        <rFont val="Arial"/>
        <family val="2"/>
      </rPr>
      <t>2+</t>
    </r>
  </si>
  <si>
    <r>
      <t>CO</t>
    </r>
    <r>
      <rPr>
        <b/>
        <vertAlign val="subscript"/>
        <sz val="11"/>
        <color indexed="8"/>
        <rFont val="Arial"/>
        <family val="2"/>
      </rPr>
      <t>3</t>
    </r>
    <r>
      <rPr>
        <b/>
        <vertAlign val="superscript"/>
        <sz val="11"/>
        <color indexed="8"/>
        <rFont val="Arial"/>
        <family val="2"/>
      </rPr>
      <t>2-</t>
    </r>
  </si>
  <si>
    <t>DUREZZA PERMANENTE</t>
  </si>
  <si>
    <t>Etichetta</t>
  </si>
  <si>
    <t>g/mol</t>
  </si>
  <si>
    <t>mM</t>
  </si>
  <si>
    <t>1°T = 10 mg/L CaO</t>
  </si>
  <si>
    <r>
      <t>1°F = 10 mg/L CaCO</t>
    </r>
    <r>
      <rPr>
        <b/>
        <vertAlign val="subscript"/>
        <sz val="11"/>
        <color indexed="8"/>
        <rFont val="Arial"/>
        <family val="2"/>
      </rPr>
      <t>3</t>
    </r>
  </si>
  <si>
    <t>+</t>
  </si>
  <si>
    <t>-</t>
  </si>
  <si>
    <r>
      <t>Ca</t>
    </r>
    <r>
      <rPr>
        <b/>
        <vertAlign val="superscript"/>
        <sz val="11"/>
        <color indexed="10"/>
        <rFont val="Arial"/>
        <family val="2"/>
      </rPr>
      <t>2+</t>
    </r>
  </si>
  <si>
    <r>
      <t>Mg</t>
    </r>
    <r>
      <rPr>
        <b/>
        <vertAlign val="superscript"/>
        <sz val="11"/>
        <color indexed="10"/>
        <rFont val="Arial"/>
        <family val="2"/>
      </rPr>
      <t>2+</t>
    </r>
  </si>
  <si>
    <r>
      <t>K</t>
    </r>
    <r>
      <rPr>
        <b/>
        <vertAlign val="superscript"/>
        <sz val="11"/>
        <color indexed="10"/>
        <rFont val="Arial"/>
        <family val="2"/>
      </rPr>
      <t>+</t>
    </r>
  </si>
  <si>
    <t>carica ione</t>
  </si>
  <si>
    <t>numero ione</t>
  </si>
  <si>
    <t>carica totale</t>
  </si>
  <si>
    <r>
      <t>Na</t>
    </r>
    <r>
      <rPr>
        <b/>
        <vertAlign val="superscript"/>
        <sz val="11"/>
        <color indexed="10"/>
        <rFont val="Arial"/>
        <family val="2"/>
      </rPr>
      <t>+</t>
    </r>
  </si>
  <si>
    <t>mmol/L totali</t>
  </si>
  <si>
    <r>
      <t>HCO</t>
    </r>
    <r>
      <rPr>
        <b/>
        <vertAlign val="subscript"/>
        <sz val="11"/>
        <color indexed="12"/>
        <rFont val="Arial"/>
        <family val="2"/>
      </rPr>
      <t>3</t>
    </r>
    <r>
      <rPr>
        <b/>
        <vertAlign val="superscript"/>
        <sz val="11"/>
        <color indexed="12"/>
        <rFont val="Arial"/>
        <family val="2"/>
      </rPr>
      <t>-</t>
    </r>
  </si>
  <si>
    <r>
      <t>SO</t>
    </r>
    <r>
      <rPr>
        <b/>
        <vertAlign val="subscript"/>
        <sz val="11"/>
        <color indexed="12"/>
        <rFont val="Arial"/>
        <family val="2"/>
      </rPr>
      <t>4</t>
    </r>
    <r>
      <rPr>
        <b/>
        <vertAlign val="superscript"/>
        <sz val="11"/>
        <color indexed="12"/>
        <rFont val="Arial"/>
        <family val="2"/>
      </rPr>
      <t>2-</t>
    </r>
  </si>
  <si>
    <r>
      <t>Cl</t>
    </r>
    <r>
      <rPr>
        <b/>
        <vertAlign val="superscript"/>
        <sz val="11"/>
        <color indexed="12"/>
        <rFont val="Arial"/>
        <family val="2"/>
      </rPr>
      <t>-</t>
    </r>
  </si>
  <si>
    <t>Una possibile composizione</t>
  </si>
  <si>
    <t>potrebbe essere:</t>
  </si>
  <si>
    <r>
      <t>CaSO</t>
    </r>
    <r>
      <rPr>
        <b/>
        <vertAlign val="subscript"/>
        <sz val="11"/>
        <rFont val="Arial"/>
        <family val="2"/>
      </rPr>
      <t>4</t>
    </r>
  </si>
  <si>
    <r>
      <t>MgSO</t>
    </r>
    <r>
      <rPr>
        <b/>
        <vertAlign val="subscript"/>
        <sz val="11"/>
        <rFont val="Arial"/>
        <family val="2"/>
      </rPr>
      <t>4</t>
    </r>
  </si>
  <si>
    <r>
      <t>KHCO</t>
    </r>
    <r>
      <rPr>
        <b/>
        <vertAlign val="subscript"/>
        <sz val="11"/>
        <rFont val="Arial"/>
        <family val="2"/>
      </rPr>
      <t>3</t>
    </r>
  </si>
  <si>
    <t>mol</t>
  </si>
  <si>
    <t>NaCl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</si>
</sst>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b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48" fillId="0" borderId="10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66" fontId="48" fillId="0" borderId="0" xfId="0" applyNumberFormat="1" applyFont="1" applyBorder="1" applyAlignment="1">
      <alignment vertical="center"/>
    </xf>
    <xf numFmtId="165" fontId="48" fillId="0" borderId="0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64" fontId="48" fillId="33" borderId="10" xfId="0" applyNumberFormat="1" applyFont="1" applyFill="1" applyBorder="1" applyAlignment="1">
      <alignment vertical="center"/>
    </xf>
    <xf numFmtId="166" fontId="48" fillId="33" borderId="10" xfId="0" applyNumberFormat="1" applyFont="1" applyFill="1" applyBorder="1" applyAlignment="1">
      <alignment vertical="center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 quotePrefix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 quotePrefix="1">
      <alignment horizontal="center" vertical="center"/>
    </xf>
    <xf numFmtId="1" fontId="52" fillId="0" borderId="10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" fontId="51" fillId="0" borderId="10" xfId="0" applyNumberFormat="1" applyFont="1" applyBorder="1" applyAlignment="1">
      <alignment vertical="center"/>
    </xf>
    <xf numFmtId="165" fontId="48" fillId="0" borderId="1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vertical="center"/>
    </xf>
    <xf numFmtId="165" fontId="49" fillId="0" borderId="0" xfId="0" applyNumberFormat="1" applyFont="1" applyBorder="1" applyAlignment="1">
      <alignment vertical="center"/>
    </xf>
    <xf numFmtId="165" fontId="49" fillId="0" borderId="1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51" fillId="0" borderId="0" xfId="0" applyFont="1" applyBorder="1" applyAlignment="1" quotePrefix="1">
      <alignment horizontal="center" vertical="center"/>
    </xf>
    <xf numFmtId="1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" fontId="48" fillId="0" borderId="18" xfId="0" applyNumberFormat="1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65" fontId="49" fillId="0" borderId="11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48" fillId="0" borderId="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PageLayoutView="0" workbookViewId="0" topLeftCell="A15">
      <selection activeCell="F28" sqref="F28"/>
    </sheetView>
  </sheetViews>
  <sheetFormatPr defaultColWidth="9.140625" defaultRowHeight="15"/>
  <cols>
    <col min="1" max="1" width="7.140625" style="1" bestFit="1" customWidth="1"/>
    <col min="2" max="2" width="7.8515625" style="1" bestFit="1" customWidth="1"/>
    <col min="3" max="3" width="6.7109375" style="1" bestFit="1" customWidth="1"/>
    <col min="4" max="5" width="8.00390625" style="1" customWidth="1"/>
    <col min="6" max="6" width="8.140625" style="1" bestFit="1" customWidth="1"/>
    <col min="7" max="7" width="5.00390625" style="1" bestFit="1" customWidth="1"/>
    <col min="8" max="8" width="6.7109375" style="1" bestFit="1" customWidth="1"/>
    <col min="9" max="9" width="5.00390625" style="1" bestFit="1" customWidth="1"/>
    <col min="10" max="10" width="8.00390625" style="1" bestFit="1" customWidth="1"/>
    <col min="11" max="11" width="8.140625" style="1" bestFit="1" customWidth="1"/>
    <col min="12" max="12" width="5.00390625" style="1" bestFit="1" customWidth="1"/>
    <col min="13" max="13" width="6.7109375" style="1" bestFit="1" customWidth="1"/>
    <col min="14" max="14" width="5.00390625" style="1" bestFit="1" customWidth="1"/>
    <col min="15" max="15" width="8.00390625" style="1" customWidth="1"/>
    <col min="16" max="16" width="8.140625" style="1" bestFit="1" customWidth="1"/>
    <col min="17" max="17" width="5.7109375" style="1" bestFit="1" customWidth="1"/>
    <col min="18" max="18" width="6.7109375" style="1" bestFit="1" customWidth="1"/>
    <col min="19" max="19" width="5.7109375" style="1" bestFit="1" customWidth="1"/>
    <col min="20" max="16384" width="9.140625" style="1" customWidth="1"/>
  </cols>
  <sheetData>
    <row r="1" spans="2:10" ht="19.5" customHeight="1">
      <c r="B1" s="16" t="s">
        <v>23</v>
      </c>
      <c r="C1" s="17"/>
      <c r="D1" s="18"/>
      <c r="E1" s="19"/>
      <c r="G1" s="16" t="s">
        <v>22</v>
      </c>
      <c r="H1" s="17"/>
      <c r="I1" s="17"/>
      <c r="J1" s="18"/>
    </row>
    <row r="2" ht="19.5" customHeight="1"/>
    <row r="3" spans="1:19" ht="19.5" customHeight="1">
      <c r="A3" s="57" t="s">
        <v>19</v>
      </c>
      <c r="B3" s="57"/>
      <c r="C3" s="58" t="s">
        <v>1</v>
      </c>
      <c r="D3" s="58" t="s">
        <v>21</v>
      </c>
      <c r="E3" s="57" t="s">
        <v>7</v>
      </c>
      <c r="F3" s="57"/>
      <c r="G3" s="57"/>
      <c r="H3" s="57"/>
      <c r="I3" s="59"/>
      <c r="J3" s="57" t="s">
        <v>8</v>
      </c>
      <c r="K3" s="57"/>
      <c r="L3" s="57"/>
      <c r="M3" s="57"/>
      <c r="N3" s="57"/>
      <c r="O3" s="57" t="s">
        <v>18</v>
      </c>
      <c r="P3" s="57"/>
      <c r="Q3" s="57"/>
      <c r="R3" s="57"/>
      <c r="S3" s="57"/>
    </row>
    <row r="4" spans="1:19" ht="19.5" customHeight="1">
      <c r="A4" s="57"/>
      <c r="B4" s="57"/>
      <c r="C4" s="58"/>
      <c r="D4" s="58"/>
      <c r="E4" s="56" t="s">
        <v>16</v>
      </c>
      <c r="F4" s="3" t="s">
        <v>3</v>
      </c>
      <c r="G4" s="57" t="s">
        <v>4</v>
      </c>
      <c r="H4" s="3" t="s">
        <v>5</v>
      </c>
      <c r="I4" s="59" t="s">
        <v>6</v>
      </c>
      <c r="J4" s="60" t="s">
        <v>17</v>
      </c>
      <c r="K4" s="3" t="s">
        <v>3</v>
      </c>
      <c r="L4" s="57" t="s">
        <v>4</v>
      </c>
      <c r="M4" s="3" t="s">
        <v>5</v>
      </c>
      <c r="N4" s="57" t="s">
        <v>6</v>
      </c>
      <c r="O4" s="56" t="s">
        <v>16</v>
      </c>
      <c r="P4" s="3" t="s">
        <v>3</v>
      </c>
      <c r="Q4" s="57" t="s">
        <v>4</v>
      </c>
      <c r="R4" s="3" t="s">
        <v>5</v>
      </c>
      <c r="S4" s="57" t="s">
        <v>6</v>
      </c>
    </row>
    <row r="5" spans="1:19" ht="19.5" customHeight="1">
      <c r="A5" s="57"/>
      <c r="B5" s="57"/>
      <c r="C5" s="58"/>
      <c r="D5" s="58"/>
      <c r="E5" s="56"/>
      <c r="F5" s="3">
        <v>100.09</v>
      </c>
      <c r="G5" s="57"/>
      <c r="H5" s="3">
        <v>56.08</v>
      </c>
      <c r="I5" s="59"/>
      <c r="J5" s="61"/>
      <c r="K5" s="3">
        <v>100.09</v>
      </c>
      <c r="L5" s="57"/>
      <c r="M5" s="3">
        <v>56.08</v>
      </c>
      <c r="N5" s="57"/>
      <c r="O5" s="56"/>
      <c r="P5" s="3">
        <v>100.09</v>
      </c>
      <c r="Q5" s="57"/>
      <c r="R5" s="3">
        <v>56.08</v>
      </c>
      <c r="S5" s="57"/>
    </row>
    <row r="6" spans="1:19" s="4" customFormat="1" ht="19.5" customHeight="1">
      <c r="A6" s="3"/>
      <c r="B6" s="3" t="s">
        <v>0</v>
      </c>
      <c r="C6" s="4" t="s">
        <v>20</v>
      </c>
      <c r="D6" s="5" t="s">
        <v>2</v>
      </c>
      <c r="E6" s="5" t="s">
        <v>2</v>
      </c>
      <c r="F6" s="3" t="s">
        <v>0</v>
      </c>
      <c r="G6" s="57"/>
      <c r="H6" s="3" t="s">
        <v>0</v>
      </c>
      <c r="I6" s="59"/>
      <c r="J6" s="5" t="s">
        <v>2</v>
      </c>
      <c r="K6" s="3" t="s">
        <v>0</v>
      </c>
      <c r="L6" s="57"/>
      <c r="M6" s="3" t="s">
        <v>0</v>
      </c>
      <c r="N6" s="57"/>
      <c r="O6" s="3" t="s">
        <v>2</v>
      </c>
      <c r="P6" s="3" t="s">
        <v>0</v>
      </c>
      <c r="Q6" s="57"/>
      <c r="R6" s="3" t="s">
        <v>0</v>
      </c>
      <c r="S6" s="57"/>
    </row>
    <row r="7" spans="1:19" ht="19.5" customHeight="1">
      <c r="A7" s="6" t="s">
        <v>9</v>
      </c>
      <c r="B7" s="2">
        <v>10.01</v>
      </c>
      <c r="C7" s="2">
        <v>40.08</v>
      </c>
      <c r="D7" s="8">
        <f>+B7/C7</f>
        <v>0.249750499001996</v>
      </c>
      <c r="E7" s="62">
        <f>+D7+D8</f>
        <v>0.3511491004005974</v>
      </c>
      <c r="F7" s="64">
        <f>+E7*F5</f>
        <v>35.14651345909579</v>
      </c>
      <c r="G7" s="65">
        <f>+F7/10</f>
        <v>3.5146513459095794</v>
      </c>
      <c r="H7" s="64">
        <f>+E7*H5</f>
        <v>19.6924415504655</v>
      </c>
      <c r="I7" s="66">
        <f>+H7/10</f>
        <v>1.96924415504655</v>
      </c>
      <c r="J7" s="2"/>
      <c r="K7" s="2"/>
      <c r="L7" s="10"/>
      <c r="M7" s="2"/>
      <c r="N7" s="10"/>
      <c r="O7" s="12">
        <f>+E7-J11-J12</f>
        <v>0.08227004435339974</v>
      </c>
      <c r="P7" s="13">
        <f>+O7*P5</f>
        <v>8.23440873933178</v>
      </c>
      <c r="Q7" s="41">
        <f>+P7/10</f>
        <v>0.823440873933178</v>
      </c>
      <c r="R7" s="13">
        <f>+O7*R5</f>
        <v>4.6137040873386574</v>
      </c>
      <c r="S7" s="41">
        <f>+R7/10</f>
        <v>0.46137040873386576</v>
      </c>
    </row>
    <row r="8" spans="1:14" ht="19.5" customHeight="1">
      <c r="A8" s="6" t="s">
        <v>10</v>
      </c>
      <c r="B8" s="2">
        <v>2.465</v>
      </c>
      <c r="C8" s="2">
        <v>24.31</v>
      </c>
      <c r="D8" s="21">
        <f aca="true" t="shared" si="0" ref="D8:D13">+B8/C8</f>
        <v>0.10139860139860139</v>
      </c>
      <c r="E8" s="63"/>
      <c r="F8" s="64"/>
      <c r="G8" s="65"/>
      <c r="H8" s="64"/>
      <c r="I8" s="66"/>
      <c r="J8" s="2"/>
      <c r="K8" s="2"/>
      <c r="L8" s="10"/>
      <c r="M8" s="2"/>
      <c r="N8" s="10"/>
    </row>
    <row r="9" spans="1:14" ht="19.5" customHeight="1">
      <c r="A9" s="6" t="s">
        <v>11</v>
      </c>
      <c r="B9" s="2">
        <v>7.866</v>
      </c>
      <c r="C9" s="9">
        <v>39.1</v>
      </c>
      <c r="D9" s="21">
        <f t="shared" si="0"/>
        <v>0.2011764705882353</v>
      </c>
      <c r="J9" s="2"/>
      <c r="K9" s="2"/>
      <c r="L9" s="10"/>
      <c r="M9" s="2"/>
      <c r="N9" s="10"/>
    </row>
    <row r="10" spans="1:14" ht="19.5" customHeight="1">
      <c r="A10" s="6" t="s">
        <v>12</v>
      </c>
      <c r="B10" s="2">
        <v>5.474</v>
      </c>
      <c r="C10" s="2">
        <v>22.99</v>
      </c>
      <c r="D10" s="21">
        <f t="shared" si="0"/>
        <v>0.2381035232709874</v>
      </c>
      <c r="J10" s="2"/>
      <c r="K10" s="2"/>
      <c r="L10" s="10"/>
      <c r="M10" s="2"/>
      <c r="N10" s="10"/>
    </row>
    <row r="11" spans="1:14" ht="19.5" customHeight="1">
      <c r="A11" s="6" t="s">
        <v>13</v>
      </c>
      <c r="B11" s="2">
        <v>32.814</v>
      </c>
      <c r="C11" s="2">
        <v>61.02</v>
      </c>
      <c r="D11" s="21">
        <f t="shared" si="0"/>
        <v>0.5377581120943953</v>
      </c>
      <c r="J11" s="8">
        <f>+D11/2</f>
        <v>0.26887905604719764</v>
      </c>
      <c r="K11" s="38">
        <f>+J11*K5</f>
        <v>26.912104719764013</v>
      </c>
      <c r="L11" s="11">
        <f>+K11/10</f>
        <v>2.6912104719764014</v>
      </c>
      <c r="M11" s="38">
        <f>+J11*M5</f>
        <v>15.078737463126844</v>
      </c>
      <c r="N11" s="41">
        <f>+M11/10</f>
        <v>1.5078737463126843</v>
      </c>
    </row>
    <row r="12" spans="1:14" ht="19.5" customHeight="1">
      <c r="A12" s="6" t="s">
        <v>14</v>
      </c>
      <c r="B12" s="2">
        <v>8.728</v>
      </c>
      <c r="C12" s="2">
        <v>96.06</v>
      </c>
      <c r="D12" s="22">
        <f t="shared" si="0"/>
        <v>0.09085987924214033</v>
      </c>
      <c r="J12" s="14"/>
      <c r="K12" s="15"/>
      <c r="L12" s="39"/>
      <c r="M12" s="15"/>
      <c r="N12" s="40"/>
    </row>
    <row r="13" spans="1:4" ht="19.5" customHeight="1">
      <c r="A13" s="6" t="s">
        <v>15</v>
      </c>
      <c r="B13" s="2">
        <v>7.134</v>
      </c>
      <c r="C13" s="2">
        <v>35.45</v>
      </c>
      <c r="D13" s="21">
        <f t="shared" si="0"/>
        <v>0.20124118476727784</v>
      </c>
    </row>
    <row r="14" ht="19.5" customHeight="1"/>
    <row r="15" ht="19.5" customHeight="1"/>
    <row r="16" spans="2:11" ht="19.5" customHeight="1">
      <c r="B16" s="54" t="s">
        <v>2</v>
      </c>
      <c r="C16" s="55" t="s">
        <v>29</v>
      </c>
      <c r="D16" s="55" t="s">
        <v>30</v>
      </c>
      <c r="E16" s="55" t="s">
        <v>31</v>
      </c>
      <c r="F16" s="55" t="s">
        <v>33</v>
      </c>
      <c r="H16" s="42"/>
      <c r="I16" s="43"/>
      <c r="J16" s="43"/>
      <c r="K16" s="44"/>
    </row>
    <row r="17" spans="2:11" ht="19.5" customHeight="1">
      <c r="B17" s="54"/>
      <c r="C17" s="55"/>
      <c r="D17" s="55"/>
      <c r="E17" s="55"/>
      <c r="F17" s="55"/>
      <c r="H17" s="45" t="s">
        <v>37</v>
      </c>
      <c r="I17" s="20"/>
      <c r="J17" s="20"/>
      <c r="K17" s="46"/>
    </row>
    <row r="18" spans="2:11" ht="19.5" customHeight="1">
      <c r="B18" s="54"/>
      <c r="C18" s="28" t="s">
        <v>24</v>
      </c>
      <c r="D18" s="55"/>
      <c r="E18" s="28" t="s">
        <v>24</v>
      </c>
      <c r="F18" s="55"/>
      <c r="G18" s="26"/>
      <c r="H18" s="45" t="s">
        <v>38</v>
      </c>
      <c r="I18" s="47"/>
      <c r="J18" s="20"/>
      <c r="K18" s="46"/>
    </row>
    <row r="19" spans="1:12" ht="19.5" customHeight="1">
      <c r="A19" s="27" t="s">
        <v>26</v>
      </c>
      <c r="B19" s="29">
        <f>D7</f>
        <v>0.249750499001996</v>
      </c>
      <c r="C19" s="30">
        <v>2</v>
      </c>
      <c r="D19" s="73">
        <v>1</v>
      </c>
      <c r="E19" s="31">
        <f>+D19*C19</f>
        <v>2</v>
      </c>
      <c r="F19" s="29">
        <f>+B19*D19</f>
        <v>0.249750499001996</v>
      </c>
      <c r="H19" s="71" t="s">
        <v>42</v>
      </c>
      <c r="I19" s="70">
        <v>1</v>
      </c>
      <c r="J19" s="68" t="s">
        <v>39</v>
      </c>
      <c r="K19" s="50"/>
      <c r="L19" s="7"/>
    </row>
    <row r="20" spans="1:12" ht="19.5" customHeight="1">
      <c r="A20" s="27" t="s">
        <v>27</v>
      </c>
      <c r="B20" s="29">
        <f>D8</f>
        <v>0.10139860139860139</v>
      </c>
      <c r="C20" s="30">
        <v>2</v>
      </c>
      <c r="D20" s="73">
        <v>1</v>
      </c>
      <c r="E20" s="31">
        <f>+D20*C20</f>
        <v>2</v>
      </c>
      <c r="F20" s="29">
        <f>+B20*D20</f>
        <v>0.10139860139860139</v>
      </c>
      <c r="H20" s="71" t="s">
        <v>42</v>
      </c>
      <c r="I20" s="70">
        <v>1</v>
      </c>
      <c r="J20" s="69" t="s">
        <v>40</v>
      </c>
      <c r="K20" s="50"/>
      <c r="L20" s="7"/>
    </row>
    <row r="21" spans="1:12" ht="19.5" customHeight="1">
      <c r="A21" s="27" t="s">
        <v>28</v>
      </c>
      <c r="B21" s="29">
        <f>D9</f>
        <v>0.2011764705882353</v>
      </c>
      <c r="C21" s="30">
        <v>1</v>
      </c>
      <c r="D21" s="73">
        <v>1</v>
      </c>
      <c r="E21" s="31">
        <f>+D21*C21</f>
        <v>1</v>
      </c>
      <c r="F21" s="29">
        <f>+B21*D21</f>
        <v>0.2011764705882353</v>
      </c>
      <c r="H21" s="71" t="s">
        <v>42</v>
      </c>
      <c r="I21" s="70">
        <v>1</v>
      </c>
      <c r="J21" s="69" t="s">
        <v>41</v>
      </c>
      <c r="K21" s="50"/>
      <c r="L21" s="7"/>
    </row>
    <row r="22" spans="1:11" ht="19.5" customHeight="1">
      <c r="A22" s="27" t="s">
        <v>32</v>
      </c>
      <c r="B22" s="29">
        <f>D10</f>
        <v>0.2381035232709874</v>
      </c>
      <c r="C22" s="30">
        <v>1</v>
      </c>
      <c r="D22" s="73">
        <v>2</v>
      </c>
      <c r="E22" s="31">
        <f>+D22*C22</f>
        <v>2</v>
      </c>
      <c r="F22" s="29">
        <f>+B22*D22</f>
        <v>0.4762070465419748</v>
      </c>
      <c r="H22" s="71" t="s">
        <v>42</v>
      </c>
      <c r="I22" s="49">
        <v>2</v>
      </c>
      <c r="J22" s="19" t="s">
        <v>43</v>
      </c>
      <c r="K22" s="46"/>
    </row>
    <row r="23" spans="2:12" ht="19.5" customHeight="1">
      <c r="B23" s="23"/>
      <c r="C23" s="25"/>
      <c r="D23" s="25"/>
      <c r="E23" s="37">
        <f>SUM(E19:E22)</f>
        <v>7</v>
      </c>
      <c r="F23" s="36">
        <f>SUM(F19:F22)</f>
        <v>1.0285326175308074</v>
      </c>
      <c r="H23" s="45"/>
      <c r="I23" s="48"/>
      <c r="J23" s="69"/>
      <c r="K23" s="46"/>
      <c r="L23" s="24"/>
    </row>
    <row r="24" spans="8:11" ht="19.5" customHeight="1">
      <c r="H24" s="45"/>
      <c r="I24" s="20"/>
      <c r="J24" s="20"/>
      <c r="K24" s="46"/>
    </row>
    <row r="25" spans="2:11" ht="19.5" customHeight="1">
      <c r="B25" s="54" t="s">
        <v>2</v>
      </c>
      <c r="C25" s="55" t="s">
        <v>29</v>
      </c>
      <c r="D25" s="55" t="s">
        <v>30</v>
      </c>
      <c r="E25" s="55" t="s">
        <v>31</v>
      </c>
      <c r="F25" s="54" t="s">
        <v>2</v>
      </c>
      <c r="H25" s="45"/>
      <c r="I25" s="20"/>
      <c r="J25" s="20"/>
      <c r="K25" s="46"/>
    </row>
    <row r="26" spans="2:11" ht="19.5" customHeight="1">
      <c r="B26" s="54"/>
      <c r="C26" s="55"/>
      <c r="D26" s="55"/>
      <c r="E26" s="55"/>
      <c r="F26" s="54"/>
      <c r="H26" s="45"/>
      <c r="I26" s="20"/>
      <c r="J26" s="20"/>
      <c r="K26" s="46"/>
    </row>
    <row r="27" spans="2:11" ht="19.5" customHeight="1">
      <c r="B27" s="54"/>
      <c r="C27" s="33" t="s">
        <v>25</v>
      </c>
      <c r="D27" s="55"/>
      <c r="E27" s="33" t="s">
        <v>25</v>
      </c>
      <c r="F27" s="54"/>
      <c r="H27" s="45"/>
      <c r="I27" s="20"/>
      <c r="J27" s="20"/>
      <c r="K27" s="46"/>
    </row>
    <row r="28" spans="1:11" ht="19.5" customHeight="1">
      <c r="A28" s="32" t="s">
        <v>34</v>
      </c>
      <c r="B28" s="29">
        <f>D11</f>
        <v>0.5377581120943953</v>
      </c>
      <c r="C28" s="30">
        <v>1</v>
      </c>
      <c r="D28" s="72">
        <v>1</v>
      </c>
      <c r="E28" s="31">
        <f>+D28*C28</f>
        <v>1</v>
      </c>
      <c r="F28" s="29">
        <f>+B28*D28</f>
        <v>0.5377581120943953</v>
      </c>
      <c r="H28" s="45"/>
      <c r="I28" s="20"/>
      <c r="J28" s="20"/>
      <c r="K28" s="46"/>
    </row>
    <row r="29" spans="1:11" ht="19.5" customHeight="1">
      <c r="A29" s="32" t="s">
        <v>35</v>
      </c>
      <c r="B29" s="67">
        <f>D12</f>
        <v>0.09085987924214033</v>
      </c>
      <c r="C29" s="30">
        <v>2</v>
      </c>
      <c r="D29" s="72">
        <v>2</v>
      </c>
      <c r="E29" s="31">
        <f>+D29*C29</f>
        <v>4</v>
      </c>
      <c r="F29" s="29">
        <f>+B29*D29</f>
        <v>0.18171975848428065</v>
      </c>
      <c r="H29" s="45"/>
      <c r="I29" s="20"/>
      <c r="J29" s="20"/>
      <c r="K29" s="46"/>
    </row>
    <row r="30" spans="1:11" ht="19.5" customHeight="1">
      <c r="A30" s="32" t="s">
        <v>36</v>
      </c>
      <c r="B30" s="29">
        <f>D13</f>
        <v>0.20124118476727784</v>
      </c>
      <c r="C30" s="30">
        <v>1</v>
      </c>
      <c r="D30" s="72">
        <v>2</v>
      </c>
      <c r="E30" s="31">
        <f>+D30*C30</f>
        <v>2</v>
      </c>
      <c r="F30" s="29">
        <f>+B30*D30</f>
        <v>0.4024823695345557</v>
      </c>
      <c r="H30" s="45"/>
      <c r="I30" s="20"/>
      <c r="J30" s="20"/>
      <c r="K30" s="46"/>
    </row>
    <row r="31" spans="5:11" ht="19.5" customHeight="1">
      <c r="E31" s="34">
        <f>SUM(E28:E30)</f>
        <v>7</v>
      </c>
      <c r="F31" s="35">
        <f>SUM(F28:F30)</f>
        <v>1.1219602401132316</v>
      </c>
      <c r="H31" s="51"/>
      <c r="I31" s="52"/>
      <c r="J31" s="52"/>
      <c r="K31" s="5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0">
    <mergeCell ref="S4:S6"/>
    <mergeCell ref="E4:E5"/>
    <mergeCell ref="J4:J5"/>
    <mergeCell ref="E7:E8"/>
    <mergeCell ref="G4:G6"/>
    <mergeCell ref="I4:I6"/>
    <mergeCell ref="F7:F8"/>
    <mergeCell ref="G7:G8"/>
    <mergeCell ref="H7:H8"/>
    <mergeCell ref="I7:I8"/>
    <mergeCell ref="O4:O5"/>
    <mergeCell ref="A3:B5"/>
    <mergeCell ref="C3:C5"/>
    <mergeCell ref="D3:D5"/>
    <mergeCell ref="E3:I3"/>
    <mergeCell ref="J3:N3"/>
    <mergeCell ref="L4:L6"/>
    <mergeCell ref="N4:N6"/>
    <mergeCell ref="O3:S3"/>
    <mergeCell ref="Q4:Q6"/>
    <mergeCell ref="B16:B18"/>
    <mergeCell ref="F16:F18"/>
    <mergeCell ref="B25:B27"/>
    <mergeCell ref="F25:F27"/>
    <mergeCell ref="C16:C17"/>
    <mergeCell ref="E16:E17"/>
    <mergeCell ref="D16:D18"/>
    <mergeCell ref="C25:C26"/>
    <mergeCell ref="D25:D27"/>
    <mergeCell ref="E25:E26"/>
  </mergeCells>
  <printOptions horizontalCentered="1" verticalCentered="1"/>
  <pageMargins left="0" right="0" top="0" bottom="0" header="0.31496062992125984" footer="0.31496062992125984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2016-06-07T10:24:41Z</cp:lastPrinted>
  <dcterms:created xsi:type="dcterms:W3CDTF">2016-06-07T06:36:47Z</dcterms:created>
  <dcterms:modified xsi:type="dcterms:W3CDTF">2016-06-07T14:43:10Z</dcterms:modified>
  <cp:category/>
  <cp:version/>
  <cp:contentType/>
  <cp:contentStatus/>
</cp:coreProperties>
</file>