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CH3COOH" sheetId="4" r:id="rId1"/>
    <sheet name="Foglio2" sheetId="2" r:id="rId2"/>
    <sheet name="Foglio3" sheetId="3" r:id="rId3"/>
  </sheets>
  <definedNames>
    <definedName name="_xlnm.Print_Area" localSheetId="0">CH3COOH!$A$1:$M$57</definedName>
  </definedNames>
  <calcPr calcId="124519"/>
</workbook>
</file>

<file path=xl/calcChain.xml><?xml version="1.0" encoding="utf-8"?>
<calcChain xmlns="http://schemas.openxmlformats.org/spreadsheetml/2006/main">
  <c r="B9" i="4"/>
  <c r="B31" s="1"/>
  <c r="B10"/>
  <c r="B32" s="1"/>
  <c r="B11"/>
  <c r="B33" s="1"/>
  <c r="B12"/>
  <c r="B34" s="1"/>
  <c r="B13"/>
  <c r="B35" s="1"/>
  <c r="B14"/>
  <c r="B36" s="1"/>
  <c r="B15"/>
  <c r="B37" s="1"/>
  <c r="B16"/>
  <c r="B38" s="1"/>
  <c r="B17"/>
  <c r="B39" s="1"/>
  <c r="B18"/>
  <c r="B40" s="1"/>
  <c r="B19"/>
  <c r="B41" s="1"/>
  <c r="B20"/>
  <c r="B42" s="1"/>
  <c r="B21"/>
  <c r="B22"/>
  <c r="B44" s="1"/>
  <c r="B8"/>
  <c r="B30" s="1"/>
  <c r="B3"/>
  <c r="D22"/>
  <c r="D21"/>
  <c r="D43" s="1"/>
  <c r="B43"/>
  <c r="D20"/>
  <c r="D42" s="1"/>
  <c r="D19"/>
  <c r="D41" s="1"/>
  <c r="D18"/>
  <c r="D40" s="1"/>
  <c r="D17"/>
  <c r="D39" s="1"/>
  <c r="D16"/>
  <c r="D38" s="1"/>
  <c r="D15"/>
  <c r="D37" s="1"/>
  <c r="D14"/>
  <c r="D36" s="1"/>
  <c r="D13"/>
  <c r="D35" s="1"/>
  <c r="D12"/>
  <c r="D34" s="1"/>
  <c r="D11"/>
  <c r="D33" s="1"/>
  <c r="D10"/>
  <c r="D32" s="1"/>
  <c r="D9"/>
  <c r="D31" s="1"/>
  <c r="D8"/>
  <c r="D30" s="1"/>
  <c r="D44" l="1"/>
  <c r="E22"/>
  <c r="E44" s="1"/>
  <c r="C22"/>
  <c r="C44" s="1"/>
  <c r="C8"/>
  <c r="C30" s="1"/>
  <c r="E8"/>
  <c r="E30" s="1"/>
  <c r="C9"/>
  <c r="C31" s="1"/>
  <c r="E9"/>
  <c r="E31" s="1"/>
  <c r="C10"/>
  <c r="C32" s="1"/>
  <c r="E10"/>
  <c r="E32" s="1"/>
  <c r="C11"/>
  <c r="C33" s="1"/>
  <c r="E11"/>
  <c r="E33" s="1"/>
  <c r="C12"/>
  <c r="C34" s="1"/>
  <c r="E12"/>
  <c r="E34" s="1"/>
  <c r="C13"/>
  <c r="C35" s="1"/>
  <c r="E13"/>
  <c r="E35" s="1"/>
  <c r="C14"/>
  <c r="C36" s="1"/>
  <c r="E14"/>
  <c r="E36" s="1"/>
  <c r="C15"/>
  <c r="C37" s="1"/>
  <c r="E15"/>
  <c r="E37" s="1"/>
  <c r="C16"/>
  <c r="C38" s="1"/>
  <c r="E16"/>
  <c r="E38" s="1"/>
  <c r="C17"/>
  <c r="C39" s="1"/>
  <c r="E17"/>
  <c r="E39" s="1"/>
  <c r="C18"/>
  <c r="C40" s="1"/>
  <c r="E18"/>
  <c r="E40" s="1"/>
  <c r="C19"/>
  <c r="C41" s="1"/>
  <c r="E19"/>
  <c r="E41" s="1"/>
  <c r="C20"/>
  <c r="C42" s="1"/>
  <c r="E20"/>
  <c r="E42" s="1"/>
  <c r="C21"/>
  <c r="C43" s="1"/>
  <c r="E21"/>
  <c r="E43" s="1"/>
</calcChain>
</file>

<file path=xl/sharedStrings.xml><?xml version="1.0" encoding="utf-8"?>
<sst xmlns="http://schemas.openxmlformats.org/spreadsheetml/2006/main" count="17" uniqueCount="16">
  <si>
    <t>pH</t>
  </si>
  <si>
    <t>pKa</t>
  </si>
  <si>
    <t>C</t>
  </si>
  <si>
    <t xml:space="preserve"> [HA]</t>
  </si>
  <si>
    <t>log  [HA]</t>
  </si>
  <si>
    <t>Ka</t>
  </si>
  <si>
    <t>[H+] = Ka · [HA]/[A-]</t>
  </si>
  <si>
    <t>pH = pKa + log [A-]/[HA]</t>
  </si>
  <si>
    <t>M</t>
  </si>
  <si>
    <r>
      <t>CH</t>
    </r>
    <r>
      <rPr>
        <b/>
        <vertAlign val="subscript"/>
        <sz val="16"/>
        <color rgb="FFFF0000"/>
        <rFont val="Calibri"/>
        <family val="2"/>
        <scheme val="minor"/>
      </rPr>
      <t>3</t>
    </r>
    <r>
      <rPr>
        <b/>
        <sz val="16"/>
        <color rgb="FFFF0000"/>
        <rFont val="Calibri"/>
        <family val="2"/>
        <scheme val="minor"/>
      </rPr>
      <t>COOH</t>
    </r>
  </si>
  <si>
    <r>
      <t xml:space="preserve"> [A</t>
    </r>
    <r>
      <rPr>
        <b/>
        <vertAlign val="superscript"/>
        <sz val="12"/>
        <color rgb="FFFF00FF"/>
        <rFont val="Calibri"/>
        <family val="2"/>
        <scheme val="minor"/>
      </rPr>
      <t>-</t>
    </r>
    <r>
      <rPr>
        <b/>
        <sz val="12"/>
        <color rgb="FFFF00FF"/>
        <rFont val="Calibri"/>
        <family val="2"/>
        <scheme val="minor"/>
      </rPr>
      <t>]</t>
    </r>
  </si>
  <si>
    <r>
      <t>[H</t>
    </r>
    <r>
      <rPr>
        <b/>
        <vertAlign val="superscript"/>
        <sz val="12"/>
        <color rgb="FFFF0000"/>
        <rFont val="Calibri"/>
        <family val="2"/>
        <scheme val="minor"/>
      </rPr>
      <t>+</t>
    </r>
    <r>
      <rPr>
        <b/>
        <sz val="12"/>
        <color rgb="FFFF0000"/>
        <rFont val="Calibri"/>
        <family val="2"/>
        <scheme val="minor"/>
      </rPr>
      <t>]</t>
    </r>
  </si>
  <si>
    <r>
      <t xml:space="preserve"> [OH</t>
    </r>
    <r>
      <rPr>
        <b/>
        <vertAlign val="superscript"/>
        <sz val="12"/>
        <color rgb="FF0000FF"/>
        <rFont val="Calibri"/>
        <family val="2"/>
        <scheme val="minor"/>
      </rPr>
      <t>-</t>
    </r>
    <r>
      <rPr>
        <b/>
        <sz val="12"/>
        <color rgb="FF0000FF"/>
        <rFont val="Calibri"/>
        <family val="2"/>
        <scheme val="minor"/>
      </rPr>
      <t>]</t>
    </r>
  </si>
  <si>
    <r>
      <t>log [A</t>
    </r>
    <r>
      <rPr>
        <b/>
        <vertAlign val="superscript"/>
        <sz val="12"/>
        <color rgb="FFFF00FF"/>
        <rFont val="Calibri"/>
        <family val="2"/>
        <scheme val="minor"/>
      </rPr>
      <t>-</t>
    </r>
    <r>
      <rPr>
        <b/>
        <sz val="12"/>
        <color rgb="FFFF00FF"/>
        <rFont val="Calibri"/>
        <family val="2"/>
        <scheme val="minor"/>
      </rPr>
      <t>]</t>
    </r>
  </si>
  <si>
    <r>
      <t>log [H</t>
    </r>
    <r>
      <rPr>
        <b/>
        <vertAlign val="superscript"/>
        <sz val="12"/>
        <color rgb="FFFF0000"/>
        <rFont val="Calibri"/>
        <family val="2"/>
        <scheme val="minor"/>
      </rPr>
      <t>+</t>
    </r>
    <r>
      <rPr>
        <b/>
        <sz val="12"/>
        <color rgb="FFFF0000"/>
        <rFont val="Calibri"/>
        <family val="2"/>
        <scheme val="minor"/>
      </rPr>
      <t>]</t>
    </r>
  </si>
  <si>
    <r>
      <t>log [OH</t>
    </r>
    <r>
      <rPr>
        <b/>
        <vertAlign val="superscript"/>
        <sz val="12"/>
        <color rgb="FF0000FF"/>
        <rFont val="Calibri"/>
        <family val="2"/>
        <scheme val="minor"/>
      </rPr>
      <t>-</t>
    </r>
    <r>
      <rPr>
        <b/>
        <sz val="12"/>
        <color rgb="FF0000FF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</si>
</sst>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E+00"/>
    <numFmt numFmtId="166" formatCode="0.000"/>
    <numFmt numFmtId="167" formatCode="0.0E+00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vertAlign val="subscript"/>
      <sz val="16"/>
      <color rgb="FFFF0000"/>
      <name val="Calibri"/>
      <family val="2"/>
      <scheme val="minor"/>
    </font>
    <font>
      <b/>
      <vertAlign val="superscript"/>
      <sz val="12"/>
      <color rgb="FFFF00FF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vertAlign val="superscript"/>
      <sz val="12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1" fontId="0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1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  <color rgb="FFFF00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8.4821111111111083E-2"/>
          <c:y val="1.3921831678740735E-2"/>
          <c:w val="0.84679960002878785"/>
          <c:h val="0.81121736691310531"/>
        </c:manualLayout>
      </c:layout>
      <c:scatterChart>
        <c:scatterStyle val="smoothMarker"/>
        <c:ser>
          <c:idx val="0"/>
          <c:order val="0"/>
          <c:tx>
            <c:strRef>
              <c:f>CH3COOH!$B$29</c:f>
              <c:strCache>
                <c:ptCount val="1"/>
                <c:pt idx="0">
                  <c:v>log  [HA]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CH3COOH!$A$30:$A$44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CH3COOH!$B$30:$B$44</c:f>
              <c:numCache>
                <c:formatCode>0.0</c:formatCode>
                <c:ptCount val="15"/>
                <c:pt idx="0">
                  <c:v>-2.0000077229006834</c:v>
                </c:pt>
                <c:pt idx="1">
                  <c:v>-2.0000772228275214</c:v>
                </c:pt>
                <c:pt idx="2">
                  <c:v>-2.0007716110681812</c:v>
                </c:pt>
                <c:pt idx="3">
                  <c:v>-2.0076551047310089</c:v>
                </c:pt>
                <c:pt idx="4">
                  <c:v>-2.0710818526495323</c:v>
                </c:pt>
                <c:pt idx="5">
                  <c:v>-2.4437759203562495</c:v>
                </c:pt>
                <c:pt idx="6">
                  <c:v>-3.27376019773414</c:v>
                </c:pt>
                <c:pt idx="7">
                  <c:v>-4.2524353761812161</c:v>
                </c:pt>
                <c:pt idx="8">
                  <c:v>-5.2502441530922219</c:v>
                </c:pt>
                <c:pt idx="9">
                  <c:v>-6.2500244214867928</c:v>
                </c:pt>
                <c:pt idx="10">
                  <c:v>-7.2500024422104774</c:v>
                </c:pt>
                <c:pt idx="11">
                  <c:v>-8.2500002442216651</c:v>
                </c:pt>
                <c:pt idx="12">
                  <c:v>-9.2500000244221727</c:v>
                </c:pt>
                <c:pt idx="13">
                  <c:v>-10.250000002442217</c:v>
                </c:pt>
                <c:pt idx="14">
                  <c:v>-11.250000000244221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CH3COOH!$C$29</c:f>
              <c:strCache>
                <c:ptCount val="1"/>
                <c:pt idx="0">
                  <c:v>log [A-]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CH3COOH!$A$30:$A$44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CH3COOH!$C$30:$C$44</c:f>
              <c:numCache>
                <c:formatCode>0.0</c:formatCode>
                <c:ptCount val="15"/>
                <c:pt idx="0">
                  <c:v>-6.7500077229006834</c:v>
                </c:pt>
                <c:pt idx="1">
                  <c:v>-5.7500772228275219</c:v>
                </c:pt>
                <c:pt idx="2">
                  <c:v>-4.7507716110681812</c:v>
                </c:pt>
                <c:pt idx="3">
                  <c:v>-3.7576551047310094</c:v>
                </c:pt>
                <c:pt idx="4">
                  <c:v>-2.8210818526495327</c:v>
                </c:pt>
                <c:pt idx="5">
                  <c:v>-2.1937759203562499</c:v>
                </c:pt>
                <c:pt idx="6">
                  <c:v>-2.0237601977341404</c:v>
                </c:pt>
                <c:pt idx="7">
                  <c:v>-2.0024353761812166</c:v>
                </c:pt>
                <c:pt idx="8">
                  <c:v>-2.0002441530922219</c:v>
                </c:pt>
                <c:pt idx="9">
                  <c:v>-2.0000244214867933</c:v>
                </c:pt>
                <c:pt idx="10">
                  <c:v>-2.0000024422104778</c:v>
                </c:pt>
                <c:pt idx="11">
                  <c:v>-2.000000244221666</c:v>
                </c:pt>
                <c:pt idx="12">
                  <c:v>-2.0000000244221727</c:v>
                </c:pt>
                <c:pt idx="13">
                  <c:v>-2.0000000024422175</c:v>
                </c:pt>
                <c:pt idx="14">
                  <c:v>-2.0000000002442215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CH3COOH!$D$29</c:f>
              <c:strCache>
                <c:ptCount val="1"/>
                <c:pt idx="0">
                  <c:v>log [H+]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CH3COOH!$A$30:$A$44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CH3COOH!$D$30:$D$44</c:f>
              <c:numCache>
                <c:formatCode>0.0</c:formatCode>
                <c:ptCount val="1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CH3COOH!$E$29</c:f>
              <c:strCache>
                <c:ptCount val="1"/>
                <c:pt idx="0">
                  <c:v>log [OH-]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CH3COOH!$A$30:$A$44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CH3COOH!$E$30:$E$44</c:f>
              <c:numCache>
                <c:formatCode>0.0</c:formatCode>
                <c:ptCount val="15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</c:numCache>
            </c:numRef>
          </c:yVal>
          <c:smooth val="1"/>
        </c:ser>
        <c:axId val="68119936"/>
        <c:axId val="74889472"/>
      </c:scatterChart>
      <c:valAx>
        <c:axId val="68119936"/>
        <c:scaling>
          <c:orientation val="minMax"/>
          <c:max val="14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pH</a:t>
                </a:r>
              </a:p>
            </c:rich>
          </c:tx>
          <c:layout>
            <c:manualLayout>
              <c:xMode val="edge"/>
              <c:yMode val="edge"/>
              <c:x val="0.48148333333333354"/>
              <c:y val="0.90473821661747655"/>
            </c:manualLayout>
          </c:layout>
        </c:title>
        <c:numFmt formatCode="0" sourceLinked="0"/>
        <c:majorTickMark val="cross"/>
        <c:tickLblPos val="low"/>
        <c:crossAx val="74889472"/>
        <c:crosses val="autoZero"/>
        <c:crossBetween val="midCat"/>
        <c:majorUnit val="1"/>
        <c:minorUnit val="0.5"/>
      </c:valAx>
      <c:valAx>
        <c:axId val="74889472"/>
        <c:scaling>
          <c:orientation val="minMax"/>
          <c:min val="-1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log</a:t>
                </a:r>
                <a:r>
                  <a:rPr lang="it-IT" baseline="0"/>
                  <a:t> C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2.0262962962962973E-3"/>
              <c:y val="0.39044217869600234"/>
            </c:manualLayout>
          </c:layout>
        </c:title>
        <c:numFmt formatCode="0" sourceLinked="0"/>
        <c:majorTickMark val="cross"/>
        <c:minorTickMark val="in"/>
        <c:tickLblPos val="nextTo"/>
        <c:crossAx val="68119936"/>
        <c:crosses val="autoZero"/>
        <c:crossBetween val="midCat"/>
        <c:majorUnit val="1"/>
        <c:minorUnit val="0.5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</c:chart>
  <c:spPr>
    <a:ln>
      <a:noFill/>
    </a:ln>
  </c:spPr>
  <c:printSettings>
    <c:headerFooter/>
    <c:pageMargins b="6.2992125984251972" l="0.78740157480314954" r="0.78740157480314954" t="0.19685039370078738" header="0.31496062992126161" footer="0.3149606299212616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tx>
            <c:strRef>
              <c:f>CH3COOH!$B$7</c:f>
              <c:strCache>
                <c:ptCount val="1"/>
                <c:pt idx="0">
                  <c:v> [HA]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CH3COOH!$A$8:$A$22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CH3COOH!$B$8:$B$22</c:f>
              <c:numCache>
                <c:formatCode>0.0E+00</c:formatCode>
                <c:ptCount val="15"/>
                <c:pt idx="0">
                  <c:v>9.999822175221218E-3</c:v>
                </c:pt>
                <c:pt idx="1">
                  <c:v>9.9982220367615029E-3</c:v>
                </c:pt>
                <c:pt idx="2">
                  <c:v>9.9822487725419028E-3</c:v>
                </c:pt>
                <c:pt idx="3">
                  <c:v>9.8252790850516664E-3</c:v>
                </c:pt>
                <c:pt idx="4">
                  <c:v>8.4902044278867689E-3</c:v>
                </c:pt>
                <c:pt idx="5">
                  <c:v>3.599350001971151E-3</c:v>
                </c:pt>
                <c:pt idx="6">
                  <c:v>5.3240215202022471E-4</c:v>
                </c:pt>
                <c:pt idx="7">
                  <c:v>5.5919673088347826E-5</c:v>
                </c:pt>
                <c:pt idx="8">
                  <c:v>5.6202527515232982E-6</c:v>
                </c:pt>
                <c:pt idx="9">
                  <c:v>5.6230970419192734E-7</c:v>
                </c:pt>
                <c:pt idx="10">
                  <c:v>5.6233816293047201E-8</c:v>
                </c:pt>
                <c:pt idx="11">
                  <c:v>5.6234100896276119E-9</c:v>
                </c:pt>
                <c:pt idx="12">
                  <c:v>5.6234129356757467E-10</c:v>
                </c:pt>
                <c:pt idx="13">
                  <c:v>5.6234132202807183E-11</c:v>
                </c:pt>
                <c:pt idx="14">
                  <c:v>5.6234132487412169E-12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CH3COOH!$C$7</c:f>
              <c:strCache>
                <c:ptCount val="1"/>
                <c:pt idx="0">
                  <c:v> [A-]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CH3COOH!$A$8:$A$22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CH3COOH!$C$8:$C$22</c:f>
              <c:numCache>
                <c:formatCode>0.0E+00</c:formatCode>
                <c:ptCount val="15"/>
                <c:pt idx="0">
                  <c:v>1.7782477878246514E-7</c:v>
                </c:pt>
                <c:pt idx="1">
                  <c:v>1.7779632384970389E-6</c:v>
                </c:pt>
                <c:pt idx="2">
                  <c:v>1.7751227458097564E-5</c:v>
                </c:pt>
                <c:pt idx="3">
                  <c:v>1.7472091494833431E-4</c:v>
                </c:pt>
                <c:pt idx="4">
                  <c:v>1.509795572113232E-3</c:v>
                </c:pt>
                <c:pt idx="5">
                  <c:v>6.4006499980288492E-3</c:v>
                </c:pt>
                <c:pt idx="6">
                  <c:v>9.4675978479797761E-3</c:v>
                </c:pt>
                <c:pt idx="7">
                  <c:v>9.9440803269116532E-3</c:v>
                </c:pt>
                <c:pt idx="8" formatCode="0.00E+00">
                  <c:v>9.9943797472484761E-3</c:v>
                </c:pt>
                <c:pt idx="9" formatCode="0.00E+00">
                  <c:v>9.99943769029581E-3</c:v>
                </c:pt>
                <c:pt idx="10" formatCode="0.00E+00">
                  <c:v>9.9999437661837075E-3</c:v>
                </c:pt>
                <c:pt idx="11" formatCode="0.00E+00">
                  <c:v>9.9999943765899102E-3</c:v>
                </c:pt>
                <c:pt idx="12" formatCode="0.00E+00">
                  <c:v>9.9999994376587069E-3</c:v>
                </c:pt>
                <c:pt idx="13" formatCode="0.00E+00">
                  <c:v>9.9999999437658665E-3</c:v>
                </c:pt>
                <c:pt idx="14" formatCode="0.00E+00">
                  <c:v>9.999999994376587E-3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CH3COOH!$D$7</c:f>
              <c:strCache>
                <c:ptCount val="1"/>
                <c:pt idx="0">
                  <c:v>[H+]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CH3COOH!$A$8:$A$22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CH3COOH!$D$8:$D$22</c:f>
              <c:numCache>
                <c:formatCode>0.0E+00</c:formatCode>
                <c:ptCount val="15"/>
                <c:pt idx="0">
                  <c:v>1</c:v>
                </c:pt>
                <c:pt idx="1">
                  <c:v>0.1</c:v>
                </c:pt>
                <c:pt idx="2">
                  <c:v>0.01</c:v>
                </c:pt>
                <c:pt idx="3">
                  <c:v>1E-3</c:v>
                </c:pt>
                <c:pt idx="4">
                  <c:v>1E-4</c:v>
                </c:pt>
                <c:pt idx="5">
                  <c:v>1.0000000000000001E-5</c:v>
                </c:pt>
                <c:pt idx="6">
                  <c:v>9.9999999999999995E-7</c:v>
                </c:pt>
                <c:pt idx="7">
                  <c:v>9.9999999999999995E-8</c:v>
                </c:pt>
                <c:pt idx="8" formatCode="0.00E+00">
                  <c:v>1E-8</c:v>
                </c:pt>
                <c:pt idx="9" formatCode="0.00E+00">
                  <c:v>1.0000000000000001E-9</c:v>
                </c:pt>
                <c:pt idx="10" formatCode="0.00E+00">
                  <c:v>1E-10</c:v>
                </c:pt>
                <c:pt idx="11" formatCode="0.00E+00">
                  <c:v>9.9999999999999994E-12</c:v>
                </c:pt>
                <c:pt idx="12" formatCode="0.00E+00">
                  <c:v>9.9999999999999998E-13</c:v>
                </c:pt>
                <c:pt idx="13" formatCode="0.00E+00">
                  <c:v>1E-13</c:v>
                </c:pt>
                <c:pt idx="14" formatCode="0.00E+00">
                  <c:v>1E-14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CH3COOH!$E$7</c:f>
              <c:strCache>
                <c:ptCount val="1"/>
                <c:pt idx="0">
                  <c:v> [OH-]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CH3COOH!$A$8:$A$22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CH3COOH!$E$8:$E$22</c:f>
              <c:numCache>
                <c:formatCode>0.0E+00</c:formatCode>
                <c:ptCount val="15"/>
                <c:pt idx="0">
                  <c:v>1E-14</c:v>
                </c:pt>
                <c:pt idx="1">
                  <c:v>9.999999999999999E-14</c:v>
                </c:pt>
                <c:pt idx="2">
                  <c:v>9.9999999999999998E-13</c:v>
                </c:pt>
                <c:pt idx="3">
                  <c:v>9.9999999999999994E-12</c:v>
                </c:pt>
                <c:pt idx="4">
                  <c:v>9.9999999999999991E-11</c:v>
                </c:pt>
                <c:pt idx="5">
                  <c:v>9.9999999999999986E-10</c:v>
                </c:pt>
                <c:pt idx="6">
                  <c:v>1E-8</c:v>
                </c:pt>
                <c:pt idx="7">
                  <c:v>1.0000000000000001E-7</c:v>
                </c:pt>
                <c:pt idx="8" formatCode="0.00E+00">
                  <c:v>9.9999999999999995E-7</c:v>
                </c:pt>
                <c:pt idx="9" formatCode="0.00E+00">
                  <c:v>9.9999999999999991E-6</c:v>
                </c:pt>
                <c:pt idx="10" formatCode="0.00E+00">
                  <c:v>9.9999999999999991E-5</c:v>
                </c:pt>
                <c:pt idx="11" formatCode="0.00E+00">
                  <c:v>1E-3</c:v>
                </c:pt>
                <c:pt idx="12" formatCode="0.00E+00">
                  <c:v>0.01</c:v>
                </c:pt>
                <c:pt idx="13" formatCode="0.00E+00">
                  <c:v>9.9999999999999992E-2</c:v>
                </c:pt>
                <c:pt idx="14" formatCode="0.00E+00">
                  <c:v>1</c:v>
                </c:pt>
              </c:numCache>
            </c:numRef>
          </c:yVal>
          <c:smooth val="1"/>
        </c:ser>
        <c:axId val="73395200"/>
        <c:axId val="82580608"/>
      </c:scatterChart>
      <c:valAx>
        <c:axId val="73395200"/>
        <c:scaling>
          <c:orientation val="minMax"/>
          <c:max val="14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pH</a:t>
                </a:r>
              </a:p>
            </c:rich>
          </c:tx>
          <c:layout/>
        </c:title>
        <c:numFmt formatCode="0" sourceLinked="0"/>
        <c:tickLblPos val="nextTo"/>
        <c:crossAx val="82580608"/>
        <c:crosses val="autoZero"/>
        <c:crossBetween val="midCat"/>
        <c:majorUnit val="1"/>
      </c:valAx>
      <c:valAx>
        <c:axId val="82580608"/>
        <c:scaling>
          <c:orientation val="minMax"/>
          <c:max val="1.0000000000000005E-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C</a:t>
                </a:r>
                <a:r>
                  <a:rPr lang="it-IT" baseline="0"/>
                  <a:t> (mol/L)</a:t>
                </a:r>
                <a:endParaRPr lang="it-IT"/>
              </a:p>
            </c:rich>
          </c:tx>
          <c:layout/>
        </c:title>
        <c:numFmt formatCode="0.0E+00" sourceLinked="0"/>
        <c:tickLblPos val="nextTo"/>
        <c:crossAx val="73395200"/>
        <c:crosses val="autoZero"/>
        <c:crossBetween val="midCat"/>
        <c:majorUnit val="1.0000000000000005E-3"/>
        <c:minorUnit val="1.0000000000000005E-4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28</xdr:row>
      <xdr:rowOff>28575</xdr:rowOff>
    </xdr:from>
    <xdr:to>
      <xdr:col>12</xdr:col>
      <xdr:colOff>46949</xdr:colOff>
      <xdr:row>56</xdr:row>
      <xdr:rowOff>75525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6</xdr:row>
      <xdr:rowOff>9525</xdr:rowOff>
    </xdr:from>
    <xdr:to>
      <xdr:col>12</xdr:col>
      <xdr:colOff>313650</xdr:colOff>
      <xdr:row>25</xdr:row>
      <xdr:rowOff>122400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tabSelected="1" workbookViewId="0">
      <selection sqref="A1:C1"/>
    </sheetView>
  </sheetViews>
  <sheetFormatPr defaultRowHeight="15"/>
  <cols>
    <col min="1" max="5" width="10.7109375" style="1" customWidth="1"/>
    <col min="6" max="6" width="4.7109375" style="1" customWidth="1"/>
    <col min="7" max="7" width="18.140625" style="1" bestFit="1" customWidth="1"/>
    <col min="8" max="9" width="16.7109375" style="1" customWidth="1"/>
    <col min="10" max="10" width="12" style="1" bestFit="1" customWidth="1"/>
    <col min="11" max="16384" width="9.140625" style="1"/>
  </cols>
  <sheetData>
    <row r="1" spans="1:14" ht="24">
      <c r="A1" s="37" t="s">
        <v>9</v>
      </c>
      <c r="B1" s="37"/>
      <c r="C1" s="37"/>
    </row>
    <row r="2" spans="1:14" ht="15.75">
      <c r="A2" s="5" t="s">
        <v>1</v>
      </c>
      <c r="B2" s="5">
        <v>4.75</v>
      </c>
      <c r="C2" s="5"/>
      <c r="E2" s="9"/>
    </row>
    <row r="3" spans="1:14" ht="15.75">
      <c r="A3" s="5" t="s">
        <v>5</v>
      </c>
      <c r="B3" s="8">
        <f>10^-B2</f>
        <v>1.7782794100389215E-5</v>
      </c>
      <c r="C3" s="5"/>
      <c r="E3" s="9"/>
      <c r="J3" s="17"/>
    </row>
    <row r="4" spans="1:14" ht="15.75">
      <c r="A4" s="5" t="s">
        <v>2</v>
      </c>
      <c r="B4" s="8">
        <v>0.01</v>
      </c>
      <c r="C4" s="5" t="s">
        <v>8</v>
      </c>
    </row>
    <row r="7" spans="1:14" ht="18">
      <c r="A7" s="5" t="s">
        <v>0</v>
      </c>
      <c r="B7" s="15" t="s">
        <v>3</v>
      </c>
      <c r="C7" s="30" t="s">
        <v>10</v>
      </c>
      <c r="D7" s="13" t="s">
        <v>11</v>
      </c>
      <c r="E7" s="14" t="s">
        <v>12</v>
      </c>
      <c r="G7" s="19"/>
      <c r="H7" s="19"/>
      <c r="I7" s="19"/>
      <c r="J7" s="19"/>
      <c r="K7" s="21"/>
      <c r="L7" s="21"/>
      <c r="M7" s="21"/>
      <c r="N7" s="21"/>
    </row>
    <row r="8" spans="1:14">
      <c r="A8" s="6">
        <v>0</v>
      </c>
      <c r="B8" s="16">
        <f>+$B$4*10^-A8/(10^-$B$2+10^-A8)</f>
        <v>9.999822175221218E-3</v>
      </c>
      <c r="C8" s="16">
        <f t="shared" ref="C8:C22" si="0">10^-$B$2*$B$4/(D8+10^-$B$2)</f>
        <v>1.7782477878246514E-7</v>
      </c>
      <c r="D8" s="16">
        <f>10^-A8</f>
        <v>1</v>
      </c>
      <c r="E8" s="16">
        <f>0.00000000000001/D8</f>
        <v>1E-14</v>
      </c>
      <c r="F8" s="2"/>
      <c r="G8" s="18"/>
      <c r="H8" s="18"/>
      <c r="I8" s="26"/>
      <c r="J8" s="26"/>
      <c r="K8" s="21"/>
      <c r="L8" s="21"/>
      <c r="M8" s="21"/>
      <c r="N8" s="21"/>
    </row>
    <row r="9" spans="1:14">
      <c r="A9" s="6">
        <v>1</v>
      </c>
      <c r="B9" s="16">
        <f t="shared" ref="B9:B22" si="1">+$B$4*10^-A9/(10^-$B$2+10^-A9)</f>
        <v>9.9982220367615029E-3</v>
      </c>
      <c r="C9" s="16">
        <f t="shared" si="0"/>
        <v>1.7779632384970389E-6</v>
      </c>
      <c r="D9" s="16">
        <f t="shared" ref="D9:D22" si="2">10^-A9</f>
        <v>0.1</v>
      </c>
      <c r="E9" s="16">
        <f t="shared" ref="E9:E22" si="3">0.00000000000001/D9</f>
        <v>9.999999999999999E-14</v>
      </c>
      <c r="F9" s="2"/>
      <c r="G9" s="18"/>
      <c r="H9" s="18"/>
      <c r="I9" s="26"/>
      <c r="J9" s="26"/>
      <c r="K9" s="21"/>
      <c r="L9" s="21"/>
      <c r="M9" s="21"/>
      <c r="N9" s="21"/>
    </row>
    <row r="10" spans="1:14">
      <c r="A10" s="6">
        <v>2</v>
      </c>
      <c r="B10" s="16">
        <f t="shared" si="1"/>
        <v>9.9822487725419028E-3</v>
      </c>
      <c r="C10" s="16">
        <f t="shared" si="0"/>
        <v>1.7751227458097564E-5</v>
      </c>
      <c r="D10" s="16">
        <f t="shared" si="2"/>
        <v>0.01</v>
      </c>
      <c r="E10" s="16">
        <f t="shared" si="3"/>
        <v>9.9999999999999998E-13</v>
      </c>
      <c r="F10" s="2"/>
      <c r="G10" s="18"/>
      <c r="H10" s="18"/>
      <c r="I10" s="26"/>
      <c r="J10" s="26"/>
      <c r="K10" s="21"/>
      <c r="L10" s="21"/>
      <c r="M10" s="21"/>
      <c r="N10" s="21"/>
    </row>
    <row r="11" spans="1:14">
      <c r="A11" s="6">
        <v>3</v>
      </c>
      <c r="B11" s="16">
        <f t="shared" si="1"/>
        <v>9.8252790850516664E-3</v>
      </c>
      <c r="C11" s="16">
        <f t="shared" si="0"/>
        <v>1.7472091494833431E-4</v>
      </c>
      <c r="D11" s="16">
        <f t="shared" si="2"/>
        <v>1E-3</v>
      </c>
      <c r="E11" s="16">
        <f t="shared" si="3"/>
        <v>9.9999999999999994E-12</v>
      </c>
      <c r="F11" s="2"/>
      <c r="G11" s="18"/>
      <c r="H11" s="18"/>
      <c r="I11" s="26"/>
      <c r="J11" s="26"/>
      <c r="K11" s="21"/>
      <c r="L11" s="21"/>
      <c r="M11" s="21"/>
      <c r="N11" s="21"/>
    </row>
    <row r="12" spans="1:14">
      <c r="A12" s="6">
        <v>4</v>
      </c>
      <c r="B12" s="16">
        <f t="shared" si="1"/>
        <v>8.4902044278867689E-3</v>
      </c>
      <c r="C12" s="16">
        <f t="shared" si="0"/>
        <v>1.509795572113232E-3</v>
      </c>
      <c r="D12" s="16">
        <f t="shared" si="2"/>
        <v>1E-4</v>
      </c>
      <c r="E12" s="16">
        <f t="shared" si="3"/>
        <v>9.9999999999999991E-11</v>
      </c>
      <c r="F12" s="2"/>
      <c r="G12" s="18"/>
      <c r="H12" s="18"/>
      <c r="I12" s="26"/>
      <c r="J12" s="26"/>
      <c r="K12" s="21"/>
      <c r="L12" s="21"/>
      <c r="M12" s="21"/>
      <c r="N12" s="21"/>
    </row>
    <row r="13" spans="1:14">
      <c r="A13" s="6">
        <v>5</v>
      </c>
      <c r="B13" s="16">
        <f t="shared" si="1"/>
        <v>3.599350001971151E-3</v>
      </c>
      <c r="C13" s="16">
        <f t="shared" si="0"/>
        <v>6.4006499980288492E-3</v>
      </c>
      <c r="D13" s="16">
        <f t="shared" si="2"/>
        <v>1.0000000000000001E-5</v>
      </c>
      <c r="E13" s="16">
        <f t="shared" si="3"/>
        <v>9.9999999999999986E-10</v>
      </c>
      <c r="F13" s="2"/>
      <c r="G13" s="18"/>
      <c r="H13" s="18"/>
      <c r="I13" s="26"/>
      <c r="J13" s="26"/>
      <c r="K13" s="21"/>
      <c r="L13" s="21"/>
      <c r="M13" s="21"/>
      <c r="N13" s="21"/>
    </row>
    <row r="14" spans="1:14">
      <c r="A14" s="31">
        <v>6</v>
      </c>
      <c r="B14" s="32">
        <f t="shared" si="1"/>
        <v>5.3240215202022471E-4</v>
      </c>
      <c r="C14" s="32">
        <f t="shared" si="0"/>
        <v>9.4675978479797761E-3</v>
      </c>
      <c r="D14" s="32">
        <f t="shared" si="2"/>
        <v>9.9999999999999995E-7</v>
      </c>
      <c r="E14" s="32">
        <f t="shared" si="3"/>
        <v>1E-8</v>
      </c>
      <c r="F14" s="2"/>
      <c r="G14" s="18"/>
      <c r="H14" s="18"/>
      <c r="I14" s="26"/>
      <c r="J14" s="26"/>
      <c r="K14" s="21"/>
      <c r="L14" s="21"/>
      <c r="M14" s="21"/>
      <c r="N14" s="21"/>
    </row>
    <row r="15" spans="1:14">
      <c r="A15" s="24">
        <v>7</v>
      </c>
      <c r="B15" s="29">
        <f t="shared" si="1"/>
        <v>5.5919673088347826E-5</v>
      </c>
      <c r="C15" s="29">
        <f t="shared" si="0"/>
        <v>9.9440803269116532E-3</v>
      </c>
      <c r="D15" s="29">
        <f t="shared" si="2"/>
        <v>9.9999999999999995E-8</v>
      </c>
      <c r="E15" s="29">
        <f t="shared" si="3"/>
        <v>1.0000000000000001E-7</v>
      </c>
      <c r="F15" s="2"/>
      <c r="G15" s="20"/>
      <c r="H15" s="20"/>
      <c r="I15" s="26"/>
      <c r="J15" s="26"/>
      <c r="K15" s="21"/>
      <c r="L15" s="21"/>
      <c r="M15" s="21"/>
      <c r="N15" s="21"/>
    </row>
    <row r="16" spans="1:14">
      <c r="A16" s="33">
        <v>8</v>
      </c>
      <c r="B16" s="34">
        <f t="shared" si="1"/>
        <v>5.6202527515232982E-6</v>
      </c>
      <c r="C16" s="35">
        <f t="shared" si="0"/>
        <v>9.9943797472484761E-3</v>
      </c>
      <c r="D16" s="35">
        <f t="shared" si="2"/>
        <v>1E-8</v>
      </c>
      <c r="E16" s="35">
        <f t="shared" si="3"/>
        <v>9.9999999999999995E-7</v>
      </c>
      <c r="F16" s="2"/>
      <c r="G16" s="18"/>
      <c r="H16" s="18"/>
      <c r="I16" s="26"/>
      <c r="J16" s="26"/>
      <c r="K16" s="21"/>
      <c r="L16" s="21"/>
      <c r="M16" s="21"/>
      <c r="N16" s="21"/>
    </row>
    <row r="17" spans="1:18">
      <c r="A17" s="6">
        <v>9</v>
      </c>
      <c r="B17" s="16">
        <f t="shared" si="1"/>
        <v>5.6230970419192734E-7</v>
      </c>
      <c r="C17" s="7">
        <f t="shared" si="0"/>
        <v>9.99943769029581E-3</v>
      </c>
      <c r="D17" s="7">
        <f t="shared" si="2"/>
        <v>1.0000000000000001E-9</v>
      </c>
      <c r="E17" s="7">
        <f t="shared" si="3"/>
        <v>9.9999999999999991E-6</v>
      </c>
      <c r="F17" s="2"/>
      <c r="G17" s="18"/>
      <c r="H17" s="18"/>
      <c r="I17" s="26"/>
      <c r="J17" s="26"/>
      <c r="K17" s="21"/>
      <c r="L17" s="21"/>
      <c r="M17" s="21"/>
      <c r="N17" s="21"/>
    </row>
    <row r="18" spans="1:18">
      <c r="A18" s="24">
        <v>10</v>
      </c>
      <c r="B18" s="29">
        <f t="shared" si="1"/>
        <v>5.6233816293047201E-8</v>
      </c>
      <c r="C18" s="25">
        <f t="shared" si="0"/>
        <v>9.9999437661837075E-3</v>
      </c>
      <c r="D18" s="25">
        <f t="shared" si="2"/>
        <v>1E-10</v>
      </c>
      <c r="E18" s="25">
        <f t="shared" si="3"/>
        <v>9.9999999999999991E-5</v>
      </c>
      <c r="F18" s="23"/>
      <c r="G18" s="27"/>
      <c r="H18" s="27"/>
      <c r="I18" s="26"/>
      <c r="J18" s="26"/>
      <c r="K18" s="18"/>
      <c r="L18" s="21"/>
      <c r="M18" s="21"/>
      <c r="N18" s="21"/>
    </row>
    <row r="19" spans="1:18">
      <c r="A19" s="6">
        <v>11</v>
      </c>
      <c r="B19" s="16">
        <f t="shared" si="1"/>
        <v>5.6234100896276119E-9</v>
      </c>
      <c r="C19" s="7">
        <f t="shared" si="0"/>
        <v>9.9999943765899102E-3</v>
      </c>
      <c r="D19" s="7">
        <f t="shared" si="2"/>
        <v>9.9999999999999994E-12</v>
      </c>
      <c r="E19" s="7">
        <f t="shared" si="3"/>
        <v>1E-3</v>
      </c>
      <c r="F19" s="2"/>
      <c r="G19" s="18"/>
      <c r="H19" s="18"/>
      <c r="I19" s="26"/>
      <c r="J19" s="26"/>
      <c r="K19" s="21"/>
      <c r="L19" s="21"/>
      <c r="M19" s="21"/>
      <c r="N19" s="21"/>
    </row>
    <row r="20" spans="1:18">
      <c r="A20" s="6">
        <v>12</v>
      </c>
      <c r="B20" s="16">
        <f t="shared" si="1"/>
        <v>5.6234129356757467E-10</v>
      </c>
      <c r="C20" s="7">
        <f t="shared" si="0"/>
        <v>9.9999994376587069E-3</v>
      </c>
      <c r="D20" s="7">
        <f t="shared" si="2"/>
        <v>9.9999999999999998E-13</v>
      </c>
      <c r="E20" s="7">
        <f t="shared" si="3"/>
        <v>0.01</v>
      </c>
      <c r="F20" s="2"/>
      <c r="G20" s="18"/>
      <c r="H20" s="18"/>
      <c r="I20" s="26"/>
      <c r="J20" s="26"/>
      <c r="K20" s="21"/>
      <c r="L20" s="21"/>
      <c r="M20" s="21"/>
      <c r="N20" s="21"/>
    </row>
    <row r="21" spans="1:18">
      <c r="A21" s="6">
        <v>13</v>
      </c>
      <c r="B21" s="16">
        <f t="shared" si="1"/>
        <v>5.6234132202807183E-11</v>
      </c>
      <c r="C21" s="7">
        <f t="shared" si="0"/>
        <v>9.9999999437658665E-3</v>
      </c>
      <c r="D21" s="7">
        <f t="shared" si="2"/>
        <v>1E-13</v>
      </c>
      <c r="E21" s="7">
        <f t="shared" si="3"/>
        <v>9.9999999999999992E-2</v>
      </c>
      <c r="F21" s="2"/>
      <c r="G21" s="18"/>
      <c r="H21" s="18"/>
      <c r="I21" s="26"/>
      <c r="J21" s="26"/>
      <c r="K21" s="21"/>
      <c r="L21" s="21"/>
      <c r="M21" s="21"/>
      <c r="N21" s="21"/>
    </row>
    <row r="22" spans="1:18">
      <c r="A22" s="6">
        <v>14</v>
      </c>
      <c r="B22" s="16">
        <f t="shared" si="1"/>
        <v>5.6234132487412169E-12</v>
      </c>
      <c r="C22" s="7">
        <f t="shared" si="0"/>
        <v>9.999999994376587E-3</v>
      </c>
      <c r="D22" s="7">
        <f t="shared" si="2"/>
        <v>1E-14</v>
      </c>
      <c r="E22" s="7">
        <f t="shared" si="3"/>
        <v>1</v>
      </c>
      <c r="F22" s="2"/>
      <c r="G22" s="18"/>
      <c r="H22" s="18"/>
      <c r="I22" s="26"/>
      <c r="J22" s="26"/>
      <c r="K22" s="21"/>
      <c r="L22" s="21"/>
      <c r="M22" s="21"/>
      <c r="N22" s="21"/>
    </row>
    <row r="23" spans="1:18">
      <c r="A23" s="10"/>
      <c r="B23" s="11"/>
      <c r="C23" s="11"/>
      <c r="D23" s="11"/>
      <c r="E23" s="11"/>
      <c r="F23" s="2"/>
      <c r="G23" s="12"/>
      <c r="H23" s="12"/>
    </row>
    <row r="24" spans="1:18" ht="15.75">
      <c r="A24" s="36" t="s">
        <v>6</v>
      </c>
      <c r="B24" s="36"/>
      <c r="C24" s="36"/>
      <c r="D24" s="36"/>
      <c r="E24" s="36"/>
      <c r="F24" s="2"/>
      <c r="G24" s="12"/>
      <c r="H24" s="12"/>
    </row>
    <row r="25" spans="1:18">
      <c r="A25" s="10"/>
      <c r="B25" s="11"/>
      <c r="C25" s="11"/>
      <c r="D25" s="11"/>
      <c r="E25" s="11"/>
      <c r="F25" s="2"/>
      <c r="G25" s="12"/>
      <c r="H25" s="12"/>
    </row>
    <row r="29" spans="1:18" ht="18">
      <c r="A29" s="5" t="s">
        <v>0</v>
      </c>
      <c r="B29" s="15" t="s">
        <v>4</v>
      </c>
      <c r="C29" s="30" t="s">
        <v>13</v>
      </c>
      <c r="D29" s="13" t="s">
        <v>14</v>
      </c>
      <c r="E29" s="14" t="s">
        <v>15</v>
      </c>
      <c r="G29" s="19"/>
      <c r="H29" s="19"/>
      <c r="I29" s="21"/>
      <c r="J29" s="21"/>
      <c r="K29" s="21"/>
    </row>
    <row r="30" spans="1:18">
      <c r="A30" s="6">
        <v>0</v>
      </c>
      <c r="B30" s="6">
        <f t="shared" ref="B30:E38" si="4">+LOG10(B8)</f>
        <v>-2.0000077229006834</v>
      </c>
      <c r="C30" s="6">
        <f t="shared" si="4"/>
        <v>-6.7500077229006834</v>
      </c>
      <c r="D30" s="6">
        <f t="shared" si="4"/>
        <v>0</v>
      </c>
      <c r="E30" s="6">
        <f t="shared" si="4"/>
        <v>-14</v>
      </c>
      <c r="G30" s="28"/>
      <c r="H30" s="22"/>
      <c r="I30" s="22"/>
      <c r="J30" s="22"/>
      <c r="K30" s="21"/>
      <c r="R30" s="4"/>
    </row>
    <row r="31" spans="1:18">
      <c r="A31" s="6">
        <v>1</v>
      </c>
      <c r="B31" s="6">
        <f t="shared" si="4"/>
        <v>-2.0000772228275214</v>
      </c>
      <c r="C31" s="6">
        <f t="shared" si="4"/>
        <v>-5.7500772228275219</v>
      </c>
      <c r="D31" s="6">
        <f t="shared" si="4"/>
        <v>-1</v>
      </c>
      <c r="E31" s="6">
        <f t="shared" si="4"/>
        <v>-13</v>
      </c>
      <c r="G31" s="28"/>
      <c r="H31" s="22"/>
      <c r="I31" s="22"/>
      <c r="J31" s="22"/>
      <c r="K31" s="21"/>
      <c r="R31" s="9"/>
    </row>
    <row r="32" spans="1:18">
      <c r="A32" s="6">
        <v>2</v>
      </c>
      <c r="B32" s="6">
        <f t="shared" si="4"/>
        <v>-2.0007716110681812</v>
      </c>
      <c r="C32" s="6">
        <f t="shared" si="4"/>
        <v>-4.7507716110681812</v>
      </c>
      <c r="D32" s="6">
        <f t="shared" si="4"/>
        <v>-2</v>
      </c>
      <c r="E32" s="6">
        <f t="shared" si="4"/>
        <v>-12</v>
      </c>
      <c r="G32" s="28"/>
      <c r="H32" s="22"/>
      <c r="I32" s="22"/>
      <c r="J32" s="22"/>
      <c r="K32" s="21"/>
      <c r="R32" s="4"/>
    </row>
    <row r="33" spans="1:20">
      <c r="A33" s="6">
        <v>3</v>
      </c>
      <c r="B33" s="6">
        <f t="shared" si="4"/>
        <v>-2.0076551047310089</v>
      </c>
      <c r="C33" s="6">
        <f t="shared" si="4"/>
        <v>-3.7576551047310094</v>
      </c>
      <c r="D33" s="6">
        <f t="shared" si="4"/>
        <v>-3</v>
      </c>
      <c r="E33" s="6">
        <f t="shared" si="4"/>
        <v>-11</v>
      </c>
      <c r="G33" s="28"/>
      <c r="H33" s="22"/>
      <c r="I33" s="22"/>
      <c r="J33" s="22"/>
      <c r="K33" s="21"/>
      <c r="R33" s="4"/>
      <c r="S33" s="4"/>
      <c r="T33" s="3"/>
    </row>
    <row r="34" spans="1:20">
      <c r="A34" s="6">
        <v>4</v>
      </c>
      <c r="B34" s="6">
        <f t="shared" si="4"/>
        <v>-2.0710818526495323</v>
      </c>
      <c r="C34" s="6">
        <f t="shared" si="4"/>
        <v>-2.8210818526495327</v>
      </c>
      <c r="D34" s="6">
        <f t="shared" si="4"/>
        <v>-4</v>
      </c>
      <c r="E34" s="6">
        <f t="shared" si="4"/>
        <v>-10</v>
      </c>
      <c r="G34" s="28"/>
      <c r="H34" s="22"/>
      <c r="I34" s="22"/>
      <c r="J34" s="22"/>
      <c r="K34" s="21"/>
    </row>
    <row r="35" spans="1:20">
      <c r="A35" s="6">
        <v>5</v>
      </c>
      <c r="B35" s="6">
        <f t="shared" si="4"/>
        <v>-2.4437759203562495</v>
      </c>
      <c r="C35" s="6">
        <f t="shared" si="4"/>
        <v>-2.1937759203562499</v>
      </c>
      <c r="D35" s="6">
        <f t="shared" si="4"/>
        <v>-5</v>
      </c>
      <c r="E35" s="6">
        <f t="shared" si="4"/>
        <v>-9</v>
      </c>
      <c r="G35" s="28"/>
      <c r="H35" s="22"/>
      <c r="I35" s="22"/>
      <c r="J35" s="22"/>
      <c r="K35" s="21"/>
    </row>
    <row r="36" spans="1:20">
      <c r="A36" s="6">
        <v>6</v>
      </c>
      <c r="B36" s="6">
        <f t="shared" si="4"/>
        <v>-3.27376019773414</v>
      </c>
      <c r="C36" s="6">
        <f t="shared" si="4"/>
        <v>-2.0237601977341404</v>
      </c>
      <c r="D36" s="6">
        <f t="shared" si="4"/>
        <v>-6</v>
      </c>
      <c r="E36" s="6">
        <f t="shared" si="4"/>
        <v>-8</v>
      </c>
      <c r="G36" s="28"/>
      <c r="H36" s="22"/>
      <c r="I36" s="22"/>
      <c r="J36" s="22"/>
      <c r="K36" s="21"/>
    </row>
    <row r="37" spans="1:20">
      <c r="A37" s="6">
        <v>7</v>
      </c>
      <c r="B37" s="6">
        <f t="shared" si="4"/>
        <v>-4.2524353761812161</v>
      </c>
      <c r="C37" s="6">
        <f t="shared" si="4"/>
        <v>-2.0024353761812166</v>
      </c>
      <c r="D37" s="6">
        <f t="shared" si="4"/>
        <v>-7</v>
      </c>
      <c r="E37" s="6">
        <f t="shared" si="4"/>
        <v>-7</v>
      </c>
      <c r="G37" s="28"/>
      <c r="H37" s="22"/>
      <c r="I37" s="22"/>
      <c r="J37" s="22"/>
      <c r="K37" s="21"/>
    </row>
    <row r="38" spans="1:20">
      <c r="A38" s="6">
        <v>8</v>
      </c>
      <c r="B38" s="6">
        <f t="shared" si="4"/>
        <v>-5.2502441530922219</v>
      </c>
      <c r="C38" s="6">
        <f t="shared" si="4"/>
        <v>-2.0002441530922219</v>
      </c>
      <c r="D38" s="6">
        <f t="shared" si="4"/>
        <v>-8</v>
      </c>
      <c r="E38" s="6">
        <f t="shared" si="4"/>
        <v>-6</v>
      </c>
      <c r="G38" s="28"/>
      <c r="H38" s="22"/>
      <c r="I38" s="22"/>
      <c r="J38" s="22"/>
      <c r="K38" s="21"/>
    </row>
    <row r="39" spans="1:20">
      <c r="A39" s="6">
        <v>9</v>
      </c>
      <c r="B39" s="6">
        <f t="shared" ref="B39:E44" si="5">+LOG10(B17)</f>
        <v>-6.2500244214867928</v>
      </c>
      <c r="C39" s="6">
        <f t="shared" si="5"/>
        <v>-2.0000244214867933</v>
      </c>
      <c r="D39" s="6">
        <f t="shared" si="5"/>
        <v>-9</v>
      </c>
      <c r="E39" s="6">
        <f t="shared" si="5"/>
        <v>-5</v>
      </c>
      <c r="G39" s="28"/>
      <c r="H39" s="22"/>
      <c r="I39" s="22"/>
      <c r="J39" s="22"/>
      <c r="K39" s="21"/>
    </row>
    <row r="40" spans="1:20">
      <c r="A40" s="24">
        <v>10</v>
      </c>
      <c r="B40" s="24">
        <f t="shared" si="5"/>
        <v>-7.2500024422104774</v>
      </c>
      <c r="C40" s="24">
        <f t="shared" si="5"/>
        <v>-2.0000024422104778</v>
      </c>
      <c r="D40" s="24">
        <f t="shared" si="5"/>
        <v>-10</v>
      </c>
      <c r="E40" s="24">
        <f t="shared" si="5"/>
        <v>-4</v>
      </c>
      <c r="G40" s="28"/>
      <c r="H40" s="22"/>
      <c r="I40" s="22"/>
      <c r="J40" s="22"/>
      <c r="K40" s="21"/>
    </row>
    <row r="41" spans="1:20">
      <c r="A41" s="6">
        <v>11</v>
      </c>
      <c r="B41" s="6">
        <f t="shared" si="5"/>
        <v>-8.2500002442216651</v>
      </c>
      <c r="C41" s="6">
        <f t="shared" si="5"/>
        <v>-2.000000244221666</v>
      </c>
      <c r="D41" s="6">
        <f t="shared" si="5"/>
        <v>-11</v>
      </c>
      <c r="E41" s="6">
        <f t="shared" si="5"/>
        <v>-3</v>
      </c>
      <c r="G41" s="28"/>
      <c r="H41" s="22"/>
      <c r="I41" s="22"/>
      <c r="J41" s="22"/>
      <c r="K41" s="21"/>
    </row>
    <row r="42" spans="1:20">
      <c r="A42" s="6">
        <v>12</v>
      </c>
      <c r="B42" s="6">
        <f t="shared" si="5"/>
        <v>-9.2500000244221727</v>
      </c>
      <c r="C42" s="6">
        <f t="shared" si="5"/>
        <v>-2.0000000244221727</v>
      </c>
      <c r="D42" s="6">
        <f t="shared" si="5"/>
        <v>-12</v>
      </c>
      <c r="E42" s="6">
        <f t="shared" si="5"/>
        <v>-2</v>
      </c>
      <c r="G42" s="28"/>
      <c r="H42" s="22"/>
      <c r="I42" s="22"/>
      <c r="J42" s="22"/>
      <c r="K42" s="21"/>
    </row>
    <row r="43" spans="1:20">
      <c r="A43" s="6">
        <v>13</v>
      </c>
      <c r="B43" s="6">
        <f t="shared" si="5"/>
        <v>-10.250000002442217</v>
      </c>
      <c r="C43" s="6">
        <f t="shared" si="5"/>
        <v>-2.0000000024422175</v>
      </c>
      <c r="D43" s="6">
        <f t="shared" si="5"/>
        <v>-13</v>
      </c>
      <c r="E43" s="6">
        <f t="shared" si="5"/>
        <v>-1</v>
      </c>
      <c r="G43" s="28"/>
      <c r="H43" s="22"/>
      <c r="I43" s="22"/>
      <c r="J43" s="22"/>
      <c r="K43" s="21"/>
    </row>
    <row r="44" spans="1:20">
      <c r="A44" s="6">
        <v>14</v>
      </c>
      <c r="B44" s="6">
        <f t="shared" si="5"/>
        <v>-11.250000000244221</v>
      </c>
      <c r="C44" s="6">
        <f t="shared" si="5"/>
        <v>-2.0000000002442215</v>
      </c>
      <c r="D44" s="6">
        <f t="shared" si="5"/>
        <v>-14</v>
      </c>
      <c r="E44" s="6">
        <f t="shared" si="5"/>
        <v>0</v>
      </c>
      <c r="G44" s="28"/>
      <c r="H44" s="22"/>
      <c r="I44" s="22"/>
      <c r="J44" s="22"/>
      <c r="K44" s="21"/>
    </row>
    <row r="45" spans="1:20">
      <c r="B45" s="3"/>
      <c r="C45" s="3"/>
    </row>
    <row r="46" spans="1:20" ht="15.75">
      <c r="A46" s="36" t="s">
        <v>7</v>
      </c>
      <c r="B46" s="36"/>
      <c r="C46" s="36"/>
      <c r="D46" s="36"/>
      <c r="E46" s="36"/>
    </row>
    <row r="47" spans="1:20">
      <c r="B47" s="3"/>
      <c r="C47" s="3"/>
    </row>
    <row r="48" spans="1:20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</sheetData>
  <mergeCells count="3">
    <mergeCell ref="A24:E24"/>
    <mergeCell ref="A46:E46"/>
    <mergeCell ref="A1:C1"/>
  </mergeCells>
  <printOptions horizontalCentered="1" verticalCentered="1"/>
  <pageMargins left="0" right="0" top="0" bottom="0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CH3COOH</vt:lpstr>
      <vt:lpstr>Foglio2</vt:lpstr>
      <vt:lpstr>Foglio3</vt:lpstr>
      <vt:lpstr>CH3COOH!Area_stampa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2018-08-01T14:35:14Z</cp:lastPrinted>
  <dcterms:created xsi:type="dcterms:W3CDTF">2018-02-13T01:53:54Z</dcterms:created>
  <dcterms:modified xsi:type="dcterms:W3CDTF">2018-08-01T14:53:40Z</dcterms:modified>
</cp:coreProperties>
</file>