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070" activeTab="0"/>
  </bookViews>
  <sheets>
    <sheet name="gruppi lipidi" sheetId="1" r:id="rId1"/>
    <sheet name="campioni alimentari" sheetId="2" r:id="rId2"/>
    <sheet name="snack dolci" sheetId="3" r:id="rId3"/>
    <sheet name="snack salati" sheetId="4" r:id="rId4"/>
    <sheet name="formaggi" sheetId="5" r:id="rId5"/>
    <sheet name="salumi" sheetId="6" r:id="rId6"/>
  </sheets>
  <definedNames>
    <definedName name="_xlnm.Print_Area" localSheetId="1">'campioni alimentari'!$A$1:$H$11</definedName>
    <definedName name="_xlnm.Print_Area" localSheetId="4">'formaggi'!$A$1:$H$17</definedName>
    <definedName name="_xlnm.Print_Area" localSheetId="0">'gruppi lipidi'!$A$1:$H$24</definedName>
    <definedName name="_xlnm.Print_Area" localSheetId="5">'salumi'!$A$1:$F$16</definedName>
    <definedName name="_xlnm.Print_Area" localSheetId="2">'snack dolci'!$A$1:$L$30</definedName>
    <definedName name="_xlnm.Print_Area" localSheetId="3">'snack salati'!$A$1:$L$17</definedName>
  </definedNames>
  <calcPr fullCalcOnLoad="1"/>
</workbook>
</file>

<file path=xl/sharedStrings.xml><?xml version="1.0" encoding="utf-8"?>
<sst xmlns="http://schemas.openxmlformats.org/spreadsheetml/2006/main" count="315" uniqueCount="102">
  <si>
    <t>Campione</t>
  </si>
  <si>
    <t>Massa sottoposta ad estrazione (g)</t>
  </si>
  <si>
    <t>massa estratta                  (g)</t>
  </si>
  <si>
    <t>I   LIPIDI   NEGLI   ALIMENTI</t>
  </si>
  <si>
    <t>PRODOTTI CONFEZIONATI</t>
  </si>
  <si>
    <t>Snack dolci</t>
  </si>
  <si>
    <t>Snack salati</t>
  </si>
  <si>
    <t>Salumi</t>
  </si>
  <si>
    <t>Formaggi</t>
  </si>
  <si>
    <t>portafoglio + patatine fritte</t>
  </si>
  <si>
    <t>gnocco fritto</t>
  </si>
  <si>
    <t>gnocco genovese</t>
  </si>
  <si>
    <t>pizza tonda</t>
  </si>
  <si>
    <t>stria quadrata</t>
  </si>
  <si>
    <t>Patatine junior</t>
  </si>
  <si>
    <t>San Carlo</t>
  </si>
  <si>
    <t>g</t>
  </si>
  <si>
    <t>Kraft</t>
  </si>
  <si>
    <t>Cracker salati Ritz</t>
  </si>
  <si>
    <t>Patatine Cipster</t>
  </si>
  <si>
    <t>Danone</t>
  </si>
  <si>
    <t>Arachidi tostate</t>
  </si>
  <si>
    <t>Cameo</t>
  </si>
  <si>
    <t>Tarallini pugliesi all'olio di oliva</t>
  </si>
  <si>
    <t>Coop</t>
  </si>
  <si>
    <t>Patatine mini Pringles</t>
  </si>
  <si>
    <t>Procter &amp; Gamble</t>
  </si>
  <si>
    <t>Tuc</t>
  </si>
  <si>
    <t>Pinoli</t>
  </si>
  <si>
    <t>Noci</t>
  </si>
  <si>
    <t>Diamond Foods</t>
  </si>
  <si>
    <t>acidi grassi saturi</t>
  </si>
  <si>
    <t>acidi grassi monoinsaturi</t>
  </si>
  <si>
    <t>acidi grassi polinsaturi</t>
  </si>
  <si>
    <t>Mozzarella di latte vaccino</t>
  </si>
  <si>
    <t>Invernizzi</t>
  </si>
  <si>
    <t>Mozzarella di latte vaccino light</t>
  </si>
  <si>
    <t>Formaggini fusi di latte di capra alle erbe</t>
  </si>
  <si>
    <t>Fromageries Bel</t>
  </si>
  <si>
    <t>Sottilette classiche</t>
  </si>
  <si>
    <t>Sottilette light</t>
  </si>
  <si>
    <t>Parmigiano Reggiano grattugiato</t>
  </si>
  <si>
    <t>Bertozzi</t>
  </si>
  <si>
    <t>Fette di formaggio di pecora Camoscio d'oro</t>
  </si>
  <si>
    <t>Bongrain</t>
  </si>
  <si>
    <t>Croccantini di mais al formaggio Fonzies</t>
  </si>
  <si>
    <t>Lu Snack Foods GmbH</t>
  </si>
  <si>
    <t>Wurstel puro suino</t>
  </si>
  <si>
    <t>Wurstel pollo e tacchino</t>
  </si>
  <si>
    <t>Teneroni baby a base di prosciutto cotto</t>
  </si>
  <si>
    <t>Casa Modena</t>
  </si>
  <si>
    <t>Prosciutto crudo (monodose)</t>
  </si>
  <si>
    <t>Citterio</t>
  </si>
  <si>
    <t>Prosciutto cotto (monodose)</t>
  </si>
  <si>
    <t>Salame Milano (monodose)</t>
  </si>
  <si>
    <t>Mortadella (monodose)</t>
  </si>
  <si>
    <t>Produttore</t>
  </si>
  <si>
    <t>Lipidi in 100 g</t>
  </si>
  <si>
    <t>Media</t>
  </si>
  <si>
    <t>Mini gocciole con gocce di cioccolato</t>
  </si>
  <si>
    <t>Pavesi</t>
  </si>
  <si>
    <t>Ringo gusto vaniglia</t>
  </si>
  <si>
    <t>Ringo Goal con crema al latte</t>
  </si>
  <si>
    <t xml:space="preserve">Kit Kat </t>
  </si>
  <si>
    <t>Nestlè</t>
  </si>
  <si>
    <t>Kinder maxi</t>
  </si>
  <si>
    <t>Ferrero</t>
  </si>
  <si>
    <t>Kinder cereali</t>
  </si>
  <si>
    <t>Mars</t>
  </si>
  <si>
    <t>Masterfoods</t>
  </si>
  <si>
    <t>M &amp; M's con arachidi</t>
  </si>
  <si>
    <t>Mars Italia</t>
  </si>
  <si>
    <t>M &amp; M's al cioccolato</t>
  </si>
  <si>
    <t>Duplo nocciolato</t>
  </si>
  <si>
    <t>Kinder Bueno</t>
  </si>
  <si>
    <t>Kinder Bueno White</t>
  </si>
  <si>
    <t>Kinder sorpresa</t>
  </si>
  <si>
    <t>Nutella</t>
  </si>
  <si>
    <t>Kinder Pinguì cocco</t>
  </si>
  <si>
    <t>Kinder maxi King</t>
  </si>
  <si>
    <t>Kinder Paradiso</t>
  </si>
  <si>
    <t>Oro Ciok fondente</t>
  </si>
  <si>
    <t>Saiwa</t>
  </si>
  <si>
    <t>Cerealix</t>
  </si>
  <si>
    <t>Tenerezze al limone</t>
  </si>
  <si>
    <t>Mulino Bianco Barilla</t>
  </si>
  <si>
    <t>Pan di stelle</t>
  </si>
  <si>
    <t>Plum Cake con yogurt</t>
  </si>
  <si>
    <t>Kinder Delice</t>
  </si>
  <si>
    <t>PRODOTTI DA BANCO  -  Bar scuola</t>
  </si>
  <si>
    <t>classe</t>
  </si>
  <si>
    <t>Kinder Choco Fresh</t>
  </si>
  <si>
    <t>3ª  E</t>
  </si>
  <si>
    <t>Gnocco fritto</t>
  </si>
  <si>
    <r>
      <t>IDR</t>
    </r>
    <r>
      <rPr>
        <vertAlign val="superscript"/>
        <sz val="16"/>
        <color indexed="12"/>
        <rFont val="Arial Black"/>
        <family val="2"/>
      </rPr>
      <t xml:space="preserve"> 60 °C </t>
    </r>
    <r>
      <rPr>
        <sz val="16"/>
        <color indexed="12"/>
        <rFont val="Arial Black"/>
        <family val="2"/>
      </rPr>
      <t>misurato</t>
    </r>
  </si>
  <si>
    <t>% m/m Lipidi trovata</t>
  </si>
  <si>
    <t>% m/m Lipidi                     da etichetta</t>
  </si>
  <si>
    <t>non riportata</t>
  </si>
  <si>
    <t>prodotto da banco</t>
  </si>
  <si>
    <t>Schiaccia cotto e fontina</t>
  </si>
  <si>
    <t>1,6695 misurazione sbagliata</t>
  </si>
  <si>
    <t>1,6475 misurazione sbagliata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</si>
</sst>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52">
    <font>
      <sz val="10"/>
      <name val="Arial"/>
      <family val="0"/>
    </font>
    <font>
      <sz val="2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16"/>
      <color indexed="12"/>
      <name val="Arial Black"/>
      <family val="2"/>
    </font>
    <font>
      <vertAlign val="superscript"/>
      <sz val="16"/>
      <color indexed="12"/>
      <name val="Arial Black"/>
      <family val="2"/>
    </font>
    <font>
      <b/>
      <sz val="14"/>
      <color indexed="10"/>
      <name val="Arial Black"/>
      <family val="2"/>
    </font>
    <font>
      <b/>
      <sz val="12"/>
      <name val="Arial"/>
      <family val="2"/>
    </font>
    <font>
      <b/>
      <sz val="16"/>
      <color indexed="12"/>
      <name val="Arial Black"/>
      <family val="2"/>
    </font>
    <font>
      <b/>
      <sz val="12"/>
      <color indexed="12"/>
      <name val="Arial Black"/>
      <family val="2"/>
    </font>
    <font>
      <b/>
      <sz val="12"/>
      <color indexed="12"/>
      <name val="Arial"/>
      <family val="2"/>
    </font>
    <font>
      <b/>
      <sz val="12"/>
      <color indexed="10"/>
      <name val="Arial Black"/>
      <family val="2"/>
    </font>
    <font>
      <sz val="20"/>
      <color indexed="10"/>
      <name val="Arial Black"/>
      <family val="2"/>
    </font>
    <font>
      <b/>
      <sz val="16"/>
      <color indexed="10"/>
      <name val="Verdana"/>
      <family val="2"/>
    </font>
    <font>
      <sz val="16"/>
      <color indexed="10"/>
      <name val="Arial Black"/>
      <family val="2"/>
    </font>
    <font>
      <sz val="15"/>
      <color indexed="10"/>
      <name val="Arial Black"/>
      <family val="2"/>
    </font>
    <font>
      <b/>
      <sz val="48"/>
      <color indexed="12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45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179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77" fontId="13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 wrapText="1"/>
    </xf>
    <xf numFmtId="179" fontId="3" fillId="0" borderId="13" xfId="0" applyNumberFormat="1" applyFont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45" wrapText="1"/>
    </xf>
    <xf numFmtId="0" fontId="7" fillId="0" borderId="10" xfId="0" applyFont="1" applyBorder="1" applyAlignment="1">
      <alignment horizontal="center" vertical="center" wrapText="1"/>
    </xf>
    <xf numFmtId="177" fontId="1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CC00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00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="60" zoomScaleNormal="60" zoomScalePageLayoutView="0" workbookViewId="0" topLeftCell="A1">
      <selection activeCell="H16" sqref="H16"/>
    </sheetView>
  </sheetViews>
  <sheetFormatPr defaultColWidth="9.140625" defaultRowHeight="12.75"/>
  <cols>
    <col min="1" max="1" width="8.7109375" style="32" customWidth="1"/>
    <col min="2" max="2" width="46.7109375" style="2" customWidth="1"/>
    <col min="3" max="3" width="25.7109375" style="32" customWidth="1"/>
    <col min="4" max="4" width="35.7109375" style="2" customWidth="1"/>
    <col min="5" max="6" width="35.7109375" style="2" hidden="1" customWidth="1"/>
    <col min="7" max="8" width="35.7109375" style="2" customWidth="1"/>
    <col min="9" max="16384" width="9.140625" style="2" customWidth="1"/>
  </cols>
  <sheetData>
    <row r="1" spans="1:8" s="1" customFormat="1" ht="60" customHeight="1" thickBot="1">
      <c r="A1" s="50" t="s">
        <v>3</v>
      </c>
      <c r="B1" s="51"/>
      <c r="C1" s="51"/>
      <c r="D1" s="51"/>
      <c r="E1" s="51"/>
      <c r="F1" s="51"/>
      <c r="G1" s="51"/>
      <c r="H1" s="52"/>
    </row>
    <row r="2" spans="1:8" s="4" customFormat="1" ht="60" customHeight="1">
      <c r="A2" s="53" t="s">
        <v>0</v>
      </c>
      <c r="B2" s="54"/>
      <c r="C2" s="29" t="s">
        <v>56</v>
      </c>
      <c r="D2" s="29" t="s">
        <v>96</v>
      </c>
      <c r="E2" s="3" t="s">
        <v>1</v>
      </c>
      <c r="F2" s="3" t="s">
        <v>2</v>
      </c>
      <c r="G2" s="29" t="s">
        <v>95</v>
      </c>
      <c r="H2" s="5" t="s">
        <v>94</v>
      </c>
    </row>
    <row r="3" spans="1:8" ht="49.5" customHeight="1">
      <c r="A3" s="37">
        <v>1</v>
      </c>
      <c r="B3" s="34" t="s">
        <v>21</v>
      </c>
      <c r="C3" s="39" t="s">
        <v>22</v>
      </c>
      <c r="D3" s="40" t="s">
        <v>97</v>
      </c>
      <c r="E3" s="27">
        <f>38.73-5.87</f>
        <v>32.86</v>
      </c>
      <c r="F3" s="27">
        <f>266.51-261.97</f>
        <v>4.539999999999964</v>
      </c>
      <c r="G3" s="40">
        <f>+F3/E3*100</f>
        <v>13.816189896530625</v>
      </c>
      <c r="H3" s="28">
        <v>1.457</v>
      </c>
    </row>
    <row r="4" spans="1:8" ht="49.5" customHeight="1">
      <c r="A4" s="37">
        <v>2</v>
      </c>
      <c r="B4" s="34" t="s">
        <v>83</v>
      </c>
      <c r="C4" s="39" t="s">
        <v>60</v>
      </c>
      <c r="D4" s="40">
        <v>17</v>
      </c>
      <c r="E4" s="27">
        <f>25.93-5.59</f>
        <v>20.34</v>
      </c>
      <c r="F4" s="27">
        <f>285.11-281.53</f>
        <v>3.580000000000041</v>
      </c>
      <c r="G4" s="40">
        <f aca="true" t="shared" si="0" ref="G4:G12">+F4/E4*100</f>
        <v>17.600786627335502</v>
      </c>
      <c r="H4" s="28">
        <v>1.4545</v>
      </c>
    </row>
    <row r="5" spans="1:8" ht="49.5" customHeight="1">
      <c r="A5" s="37">
        <v>3</v>
      </c>
      <c r="B5" s="34" t="s">
        <v>37</v>
      </c>
      <c r="C5" s="39" t="s">
        <v>38</v>
      </c>
      <c r="D5" s="40">
        <v>22.5</v>
      </c>
      <c r="E5" s="27">
        <f>34.98-5.92</f>
        <v>29.059999999999995</v>
      </c>
      <c r="F5" s="27">
        <f>156.09-152.93</f>
        <v>3.1599999999999966</v>
      </c>
      <c r="G5" s="40">
        <f t="shared" si="0"/>
        <v>10.874053682037154</v>
      </c>
      <c r="H5" s="58" t="s">
        <v>100</v>
      </c>
    </row>
    <row r="6" spans="1:8" ht="49.5" customHeight="1">
      <c r="A6" s="37">
        <v>4</v>
      </c>
      <c r="B6" s="34" t="s">
        <v>93</v>
      </c>
      <c r="C6" s="41" t="s">
        <v>98</v>
      </c>
      <c r="D6" s="27" t="s">
        <v>98</v>
      </c>
      <c r="E6" s="27">
        <f>40.28-5.51</f>
        <v>34.77</v>
      </c>
      <c r="F6" s="27">
        <f>267.92-260.15</f>
        <v>7.770000000000039</v>
      </c>
      <c r="G6" s="40">
        <f t="shared" si="0"/>
        <v>22.346850733390962</v>
      </c>
      <c r="H6" s="28">
        <v>1.4575</v>
      </c>
    </row>
    <row r="7" spans="1:8" ht="49.5" customHeight="1">
      <c r="A7" s="37">
        <v>5</v>
      </c>
      <c r="B7" s="34" t="s">
        <v>67</v>
      </c>
      <c r="C7" s="39" t="s">
        <v>66</v>
      </c>
      <c r="D7" s="40">
        <v>33.7</v>
      </c>
      <c r="E7" s="27">
        <f>47.32-5.72</f>
        <v>41.6</v>
      </c>
      <c r="F7" s="27">
        <f>299.13-286.27</f>
        <v>12.860000000000014</v>
      </c>
      <c r="G7" s="27">
        <f t="shared" si="0"/>
        <v>30.913461538461572</v>
      </c>
      <c r="H7" s="28">
        <v>1.454</v>
      </c>
    </row>
    <row r="8" spans="1:8" ht="49.5" customHeight="1">
      <c r="A8" s="37">
        <v>6</v>
      </c>
      <c r="B8" s="34" t="s">
        <v>79</v>
      </c>
      <c r="C8" s="39" t="s">
        <v>66</v>
      </c>
      <c r="D8" s="40">
        <v>36.2</v>
      </c>
      <c r="E8" s="27">
        <f>33.37-5.65</f>
        <v>27.72</v>
      </c>
      <c r="F8" s="27">
        <f>162.49-153.68</f>
        <v>8.810000000000002</v>
      </c>
      <c r="G8" s="40">
        <f t="shared" si="0"/>
        <v>31.78210678210679</v>
      </c>
      <c r="H8" s="28">
        <v>1.455</v>
      </c>
    </row>
    <row r="9" spans="1:8" ht="49.5" customHeight="1">
      <c r="A9" s="37">
        <v>7</v>
      </c>
      <c r="B9" s="34" t="s">
        <v>76</v>
      </c>
      <c r="C9" s="39" t="s">
        <v>66</v>
      </c>
      <c r="D9" s="40">
        <v>34.9</v>
      </c>
      <c r="E9" s="27">
        <f>41.65-5.66</f>
        <v>35.989999999999995</v>
      </c>
      <c r="F9" s="27">
        <f>165.31-152.31</f>
        <v>13</v>
      </c>
      <c r="G9" s="27">
        <f t="shared" si="0"/>
        <v>36.121144762434014</v>
      </c>
      <c r="H9" s="28">
        <v>1.4505</v>
      </c>
    </row>
    <row r="10" spans="1:8" ht="49.5" customHeight="1">
      <c r="A10" s="37">
        <v>8</v>
      </c>
      <c r="B10" s="34" t="s">
        <v>70</v>
      </c>
      <c r="C10" s="39" t="s">
        <v>71</v>
      </c>
      <c r="D10" s="40">
        <v>26.8</v>
      </c>
      <c r="E10" s="27">
        <f>39.86-5.62</f>
        <v>34.24</v>
      </c>
      <c r="F10" s="27">
        <f>159.86-150.94</f>
        <v>8.920000000000016</v>
      </c>
      <c r="G10" s="40">
        <f t="shared" si="0"/>
        <v>26.051401869158923</v>
      </c>
      <c r="H10" s="28">
        <v>1.4595</v>
      </c>
    </row>
    <row r="11" spans="1:8" ht="49.5" customHeight="1">
      <c r="A11" s="37">
        <v>9</v>
      </c>
      <c r="B11" s="34" t="s">
        <v>59</v>
      </c>
      <c r="C11" s="39" t="s">
        <v>60</v>
      </c>
      <c r="D11" s="40">
        <v>16.5</v>
      </c>
      <c r="E11" s="27">
        <f>34.59-5.32</f>
        <v>29.270000000000003</v>
      </c>
      <c r="F11" s="27">
        <f>270.86-266.35</f>
        <v>4.509999999999991</v>
      </c>
      <c r="G11" s="40">
        <f t="shared" si="0"/>
        <v>15.408267851041991</v>
      </c>
      <c r="H11" s="28">
        <v>1.4565</v>
      </c>
    </row>
    <row r="12" spans="1:8" ht="49.5" customHeight="1">
      <c r="A12" s="37">
        <v>10</v>
      </c>
      <c r="B12" s="34" t="s">
        <v>86</v>
      </c>
      <c r="C12" s="39" t="s">
        <v>85</v>
      </c>
      <c r="D12" s="40">
        <v>18.5</v>
      </c>
      <c r="E12" s="27">
        <f>29.04-5.52</f>
        <v>23.52</v>
      </c>
      <c r="F12" s="27">
        <f>157.27-153.05</f>
        <v>4.219999999999999</v>
      </c>
      <c r="G12" s="40">
        <f t="shared" si="0"/>
        <v>17.942176870748295</v>
      </c>
      <c r="H12" s="28">
        <v>1.4575</v>
      </c>
    </row>
    <row r="13" spans="1:8" s="1" customFormat="1" ht="49.5" customHeight="1" hidden="1" thickBot="1">
      <c r="A13" s="45" t="s">
        <v>3</v>
      </c>
      <c r="B13" s="46"/>
      <c r="C13" s="46"/>
      <c r="D13" s="46"/>
      <c r="E13" s="46"/>
      <c r="F13" s="46"/>
      <c r="G13" s="46"/>
      <c r="H13" s="47"/>
    </row>
    <row r="14" spans="1:8" s="4" customFormat="1" ht="49.5" customHeight="1" hidden="1">
      <c r="A14" s="48" t="s">
        <v>0</v>
      </c>
      <c r="B14" s="49"/>
      <c r="C14" s="3" t="s">
        <v>56</v>
      </c>
      <c r="D14" s="3" t="s">
        <v>96</v>
      </c>
      <c r="E14" s="3" t="s">
        <v>1</v>
      </c>
      <c r="F14" s="3" t="s">
        <v>2</v>
      </c>
      <c r="G14" s="3" t="s">
        <v>95</v>
      </c>
      <c r="H14" s="5" t="s">
        <v>94</v>
      </c>
    </row>
    <row r="15" spans="1:8" ht="49.5" customHeight="1">
      <c r="A15" s="37">
        <v>11</v>
      </c>
      <c r="B15" s="36" t="s">
        <v>41</v>
      </c>
      <c r="C15" s="39" t="s">
        <v>42</v>
      </c>
      <c r="D15" s="40">
        <v>28.4</v>
      </c>
      <c r="E15" s="27">
        <f>33.95-5.85</f>
        <v>28.1</v>
      </c>
      <c r="F15" s="27">
        <f>161.07-150.94</f>
        <v>10.129999999999995</v>
      </c>
      <c r="G15" s="27">
        <f aca="true" t="shared" si="1" ref="G15:G24">+F15/E15*100</f>
        <v>36.04982206405692</v>
      </c>
      <c r="H15" s="58" t="s">
        <v>101</v>
      </c>
    </row>
    <row r="16" spans="1:8" ht="49.5" customHeight="1">
      <c r="A16" s="37">
        <v>12</v>
      </c>
      <c r="B16" s="34" t="s">
        <v>19</v>
      </c>
      <c r="C16" s="39" t="s">
        <v>20</v>
      </c>
      <c r="D16" s="40">
        <v>20</v>
      </c>
      <c r="E16" s="27">
        <f>26.47-5.72</f>
        <v>20.75</v>
      </c>
      <c r="F16" s="27">
        <f>279.32-262.76</f>
        <v>16.560000000000002</v>
      </c>
      <c r="G16" s="42">
        <f t="shared" si="1"/>
        <v>79.80722891566266</v>
      </c>
      <c r="H16" s="28">
        <v>1.4585</v>
      </c>
    </row>
    <row r="17" spans="1:8" ht="49.5" customHeight="1">
      <c r="A17" s="37">
        <v>13</v>
      </c>
      <c r="B17" s="34" t="s">
        <v>25</v>
      </c>
      <c r="C17" s="39" t="s">
        <v>26</v>
      </c>
      <c r="D17" s="40">
        <v>24</v>
      </c>
      <c r="E17" s="27">
        <f>33.77-5.7</f>
        <v>28.070000000000004</v>
      </c>
      <c r="F17" s="27">
        <f>156.5-148.11</f>
        <v>8.389999999999986</v>
      </c>
      <c r="G17" s="40">
        <f t="shared" si="1"/>
        <v>29.889561809761254</v>
      </c>
      <c r="H17" s="28">
        <v>1.4565</v>
      </c>
    </row>
    <row r="18" spans="1:8" ht="49.5" customHeight="1">
      <c r="A18" s="37">
        <v>14</v>
      </c>
      <c r="B18" s="34" t="s">
        <v>99</v>
      </c>
      <c r="C18" s="41" t="s">
        <v>98</v>
      </c>
      <c r="D18" s="27" t="s">
        <v>98</v>
      </c>
      <c r="E18" s="27">
        <f>31.45-5.84</f>
        <v>25.61</v>
      </c>
      <c r="F18" s="27">
        <f>155.5-152.76</f>
        <v>2.740000000000009</v>
      </c>
      <c r="G18" s="40">
        <f t="shared" si="1"/>
        <v>10.698945724326471</v>
      </c>
      <c r="H18" s="28">
        <v>1.4605</v>
      </c>
    </row>
    <row r="19" spans="1:8" ht="49.5" customHeight="1">
      <c r="A19" s="37">
        <v>15</v>
      </c>
      <c r="B19" s="34" t="s">
        <v>53</v>
      </c>
      <c r="C19" s="39" t="s">
        <v>52</v>
      </c>
      <c r="D19" s="40">
        <v>10.5</v>
      </c>
      <c r="E19" s="27">
        <f>33.24-5.88</f>
        <v>27.360000000000003</v>
      </c>
      <c r="F19" s="27">
        <f>262.07-260.15</f>
        <v>1.920000000000016</v>
      </c>
      <c r="G19" s="27">
        <f t="shared" si="1"/>
        <v>7.017543859649181</v>
      </c>
      <c r="H19" s="33">
        <v>1.6405</v>
      </c>
    </row>
    <row r="20" spans="1:8" ht="49.5" customHeight="1">
      <c r="A20" s="37">
        <v>16</v>
      </c>
      <c r="B20" s="34" t="s">
        <v>62</v>
      </c>
      <c r="C20" s="39" t="s">
        <v>60</v>
      </c>
      <c r="D20" s="40">
        <v>26.5</v>
      </c>
      <c r="E20" s="27">
        <f>44.33-5.81</f>
        <v>38.519999999999996</v>
      </c>
      <c r="F20" s="27">
        <f>164.28-153.89</f>
        <v>10.390000000000015</v>
      </c>
      <c r="G20" s="27">
        <f t="shared" si="1"/>
        <v>26.97300103842164</v>
      </c>
      <c r="H20" s="28">
        <v>1.4535</v>
      </c>
    </row>
    <row r="21" spans="1:8" ht="49.5" customHeight="1">
      <c r="A21" s="37">
        <v>17</v>
      </c>
      <c r="B21" s="34" t="s">
        <v>40</v>
      </c>
      <c r="C21" s="39" t="s">
        <v>17</v>
      </c>
      <c r="D21" s="40">
        <v>9</v>
      </c>
      <c r="E21" s="27">
        <f>42.43-5.9</f>
        <v>36.53</v>
      </c>
      <c r="F21" s="27">
        <f>153.65-152.31</f>
        <v>1.3400000000000034</v>
      </c>
      <c r="G21" s="27">
        <f t="shared" si="1"/>
        <v>3.668217903093357</v>
      </c>
      <c r="H21" s="33">
        <v>1.64</v>
      </c>
    </row>
    <row r="22" spans="1:8" ht="49.5" customHeight="1">
      <c r="A22" s="37">
        <v>18</v>
      </c>
      <c r="B22" s="34" t="s">
        <v>49</v>
      </c>
      <c r="C22" s="39" t="s">
        <v>50</v>
      </c>
      <c r="D22" s="40">
        <v>12.5</v>
      </c>
      <c r="E22" s="27">
        <f>43.91-5.84</f>
        <v>38.06999999999999</v>
      </c>
      <c r="F22" s="27">
        <f>157.2-152.47</f>
        <v>4.72999999999999</v>
      </c>
      <c r="G22" s="40">
        <f t="shared" si="1"/>
        <v>12.424481218807436</v>
      </c>
      <c r="H22" s="28">
        <v>1.4575</v>
      </c>
    </row>
    <row r="23" spans="1:8" ht="49.5" customHeight="1">
      <c r="A23" s="37">
        <v>19</v>
      </c>
      <c r="B23" s="34" t="s">
        <v>27</v>
      </c>
      <c r="C23" s="39" t="s">
        <v>20</v>
      </c>
      <c r="D23" s="40">
        <v>22</v>
      </c>
      <c r="E23" s="27">
        <f>29.35-5.66</f>
        <v>23.69</v>
      </c>
      <c r="F23" s="27">
        <f>159.29-153.84</f>
        <v>5.449999999999989</v>
      </c>
      <c r="G23" s="40">
        <f t="shared" si="1"/>
        <v>23.005487547488343</v>
      </c>
      <c r="H23" s="28">
        <v>1.4515</v>
      </c>
    </row>
    <row r="24" spans="1:8" ht="49.5" customHeight="1" thickBot="1">
      <c r="A24" s="38">
        <v>20</v>
      </c>
      <c r="B24" s="35" t="s">
        <v>47</v>
      </c>
      <c r="C24" s="43" t="s">
        <v>24</v>
      </c>
      <c r="D24" s="44">
        <v>22.6</v>
      </c>
      <c r="E24" s="30">
        <f>42.19-5.84</f>
        <v>36.349999999999994</v>
      </c>
      <c r="F24" s="30">
        <f>311.72-304.42</f>
        <v>7.300000000000011</v>
      </c>
      <c r="G24" s="44">
        <f t="shared" si="1"/>
        <v>20.082530949105948</v>
      </c>
      <c r="H24" s="31">
        <v>1.4575</v>
      </c>
    </row>
  </sheetData>
  <sheetProtection/>
  <mergeCells count="4">
    <mergeCell ref="A13:H13"/>
    <mergeCell ref="A14:B14"/>
    <mergeCell ref="A1:H1"/>
    <mergeCell ref="A2:B2"/>
  </mergeCells>
  <printOptions horizontalCentered="1"/>
  <pageMargins left="0" right="0" top="0.984251968503937" bottom="0" header="0.1968503937007874" footer="0.5118110236220472"/>
  <pageSetup fitToHeight="1" fitToWidth="1" orientation="portrait" paperSize="9" scale="55" r:id="rId1"/>
  <headerFooter alignWithMargins="0">
    <oddHeader>&amp;L&amp;"Arial,Grassetto"&amp;16Sara Bernucci
Bianchini Amanda
Beatrice Manfredini
Alice Vaccari&amp;C&amp;"Arial,Grassetto"&amp;16Classe 3ª E&amp;R&amp;"Arial,Grassetto"&amp;16A.S. 2007-2008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2.7109375" style="6" customWidth="1"/>
    <col min="2" max="2" width="5.7109375" style="6" customWidth="1"/>
    <col min="3" max="3" width="30.7109375" style="8" customWidth="1"/>
    <col min="4" max="16384" width="9.140625" style="6" customWidth="1"/>
  </cols>
  <sheetData>
    <row r="1" spans="1:8" s="7" customFormat="1" ht="34.5" customHeight="1">
      <c r="A1" s="15" t="s">
        <v>90</v>
      </c>
      <c r="B1" s="15"/>
      <c r="C1" s="55" t="s">
        <v>89</v>
      </c>
      <c r="D1" s="55"/>
      <c r="E1" s="55"/>
      <c r="F1" s="55"/>
      <c r="G1" s="55"/>
      <c r="H1" s="55"/>
    </row>
    <row r="2" spans="1:8" s="9" customFormat="1" ht="19.5" customHeight="1">
      <c r="A2" s="16" t="s">
        <v>92</v>
      </c>
      <c r="B2" s="17">
        <v>1</v>
      </c>
      <c r="C2" s="18" t="s">
        <v>10</v>
      </c>
      <c r="D2" s="18"/>
      <c r="E2" s="18"/>
      <c r="F2" s="18"/>
      <c r="G2" s="18"/>
      <c r="H2" s="18"/>
    </row>
    <row r="3" spans="1:8" s="9" customFormat="1" ht="19.5" customHeight="1">
      <c r="A3" s="16"/>
      <c r="B3" s="17">
        <v>2</v>
      </c>
      <c r="C3" s="18" t="s">
        <v>11</v>
      </c>
      <c r="D3" s="18"/>
      <c r="E3" s="18"/>
      <c r="F3" s="18"/>
      <c r="G3" s="18"/>
      <c r="H3" s="18"/>
    </row>
    <row r="4" spans="1:8" s="9" customFormat="1" ht="19.5" customHeight="1">
      <c r="A4" s="16"/>
      <c r="B4" s="17">
        <v>3</v>
      </c>
      <c r="C4" s="18" t="s">
        <v>12</v>
      </c>
      <c r="D4" s="18"/>
      <c r="E4" s="18"/>
      <c r="F4" s="18"/>
      <c r="G4" s="18"/>
      <c r="H4" s="18"/>
    </row>
    <row r="5" spans="1:8" s="9" customFormat="1" ht="19.5" customHeight="1">
      <c r="A5" s="16" t="s">
        <v>92</v>
      </c>
      <c r="B5" s="17">
        <v>4</v>
      </c>
      <c r="C5" s="18" t="s">
        <v>9</v>
      </c>
      <c r="D5" s="18"/>
      <c r="E5" s="18"/>
      <c r="F5" s="18"/>
      <c r="G5" s="18"/>
      <c r="H5" s="18"/>
    </row>
    <row r="6" spans="1:8" s="9" customFormat="1" ht="19.5" customHeight="1">
      <c r="A6" s="16"/>
      <c r="B6" s="17">
        <v>5</v>
      </c>
      <c r="C6" s="18" t="s">
        <v>13</v>
      </c>
      <c r="D6" s="18"/>
      <c r="E6" s="18"/>
      <c r="F6" s="18"/>
      <c r="G6" s="18"/>
      <c r="H6" s="18"/>
    </row>
    <row r="7" spans="1:8" s="9" customFormat="1" ht="19.5" customHeight="1">
      <c r="A7" s="18"/>
      <c r="B7" s="17">
        <v>6</v>
      </c>
      <c r="C7" s="18"/>
      <c r="D7" s="18"/>
      <c r="E7" s="18"/>
      <c r="F7" s="18"/>
      <c r="G7" s="18"/>
      <c r="H7" s="18"/>
    </row>
    <row r="8" spans="1:8" s="9" customFormat="1" ht="19.5" customHeight="1">
      <c r="A8" s="18"/>
      <c r="B8" s="18"/>
      <c r="C8" s="18"/>
      <c r="D8" s="18"/>
      <c r="E8" s="18"/>
      <c r="F8" s="18"/>
      <c r="G8" s="18"/>
      <c r="H8" s="18"/>
    </row>
    <row r="9" spans="1:8" s="9" customFormat="1" ht="19.5" customHeight="1">
      <c r="A9" s="18"/>
      <c r="B9" s="18"/>
      <c r="C9" s="18"/>
      <c r="D9" s="18"/>
      <c r="E9" s="18"/>
      <c r="F9" s="18"/>
      <c r="G9" s="18"/>
      <c r="H9" s="18"/>
    </row>
    <row r="10" spans="1:8" s="9" customFormat="1" ht="19.5" customHeight="1">
      <c r="A10" s="18"/>
      <c r="B10" s="18"/>
      <c r="C10" s="18"/>
      <c r="D10" s="18"/>
      <c r="E10" s="18"/>
      <c r="F10" s="18"/>
      <c r="G10" s="18"/>
      <c r="H10" s="18"/>
    </row>
    <row r="11" spans="1:8" s="9" customFormat="1" ht="19.5" customHeight="1">
      <c r="A11" s="18"/>
      <c r="B11" s="18"/>
      <c r="C11" s="18"/>
      <c r="D11" s="18"/>
      <c r="E11" s="18"/>
      <c r="F11" s="18"/>
      <c r="G11" s="18"/>
      <c r="H11" s="18"/>
    </row>
    <row r="12" s="9" customFormat="1" ht="19.5" customHeight="1"/>
    <row r="13" s="9" customFormat="1" ht="19.5" customHeight="1"/>
    <row r="14" s="9" customFormat="1" ht="19.5" customHeight="1"/>
    <row r="15" s="9" customFormat="1" ht="19.5" customHeight="1"/>
    <row r="16" s="9" customFormat="1" ht="19.5" customHeight="1"/>
    <row r="17" s="9" customFormat="1" ht="19.5" customHeight="1"/>
    <row r="18" s="9" customFormat="1" ht="15.75"/>
    <row r="19" s="9" customFormat="1" ht="19.5" customHeight="1"/>
    <row r="20" ht="19.5" customHeight="1"/>
    <row r="21" s="9" customFormat="1" ht="15.75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C1:H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6">
      <selection activeCell="C24" sqref="C24"/>
    </sheetView>
  </sheetViews>
  <sheetFormatPr defaultColWidth="9.140625" defaultRowHeight="12.75"/>
  <cols>
    <col min="1" max="1" width="12.7109375" style="6" customWidth="1"/>
    <col min="2" max="2" width="5.7109375" style="6" customWidth="1"/>
    <col min="3" max="3" width="46.8515625" style="8" bestFit="1" customWidth="1"/>
    <col min="4" max="4" width="27.140625" style="8" bestFit="1" customWidth="1"/>
    <col min="5" max="5" width="25.7109375" style="13" customWidth="1"/>
    <col min="6" max="6" width="5.7109375" style="8" customWidth="1"/>
    <col min="7" max="7" width="10.7109375" style="13" customWidth="1"/>
    <col min="8" max="8" width="5.7109375" style="8" customWidth="1"/>
    <col min="9" max="9" width="10.7109375" style="13" customWidth="1"/>
    <col min="10" max="10" width="5.7109375" style="8" customWidth="1"/>
    <col min="11" max="11" width="10.7109375" style="13" customWidth="1"/>
    <col min="12" max="12" width="5.7109375" style="8" customWidth="1"/>
    <col min="13" max="16384" width="9.140625" style="6" customWidth="1"/>
  </cols>
  <sheetData>
    <row r="1" spans="1:12" s="7" customFormat="1" ht="34.5" customHeight="1">
      <c r="A1" s="56" t="s">
        <v>90</v>
      </c>
      <c r="B1" s="11"/>
      <c r="C1" s="55" t="s">
        <v>4</v>
      </c>
      <c r="D1" s="55"/>
      <c r="E1" s="55"/>
      <c r="F1" s="55"/>
      <c r="G1" s="55"/>
      <c r="H1" s="55"/>
      <c r="I1" s="55"/>
      <c r="J1" s="55"/>
      <c r="K1" s="55"/>
      <c r="L1" s="55"/>
    </row>
    <row r="2" spans="1:12" s="7" customFormat="1" ht="34.5" customHeight="1">
      <c r="A2" s="56"/>
      <c r="B2" s="11"/>
      <c r="C2" s="10" t="s">
        <v>5</v>
      </c>
      <c r="D2" s="10" t="s">
        <v>56</v>
      </c>
      <c r="E2" s="55" t="s">
        <v>57</v>
      </c>
      <c r="F2" s="55"/>
      <c r="G2" s="57" t="s">
        <v>31</v>
      </c>
      <c r="H2" s="57"/>
      <c r="I2" s="57" t="s">
        <v>32</v>
      </c>
      <c r="J2" s="57"/>
      <c r="K2" s="57" t="s">
        <v>33</v>
      </c>
      <c r="L2" s="57"/>
    </row>
    <row r="3" spans="1:12" s="9" customFormat="1" ht="19.5" customHeight="1">
      <c r="A3" s="16" t="s">
        <v>92</v>
      </c>
      <c r="B3" s="17">
        <v>7</v>
      </c>
      <c r="C3" s="18" t="s">
        <v>83</v>
      </c>
      <c r="D3" s="19" t="s">
        <v>60</v>
      </c>
      <c r="E3" s="20">
        <v>17</v>
      </c>
      <c r="F3" s="19" t="s">
        <v>16</v>
      </c>
      <c r="G3" s="21">
        <v>10.2</v>
      </c>
      <c r="H3" s="19" t="s">
        <v>16</v>
      </c>
      <c r="I3" s="21"/>
      <c r="J3" s="19"/>
      <c r="K3" s="21"/>
      <c r="L3" s="19"/>
    </row>
    <row r="4" spans="1:12" s="9" customFormat="1" ht="19.5" customHeight="1">
      <c r="A4" s="18"/>
      <c r="B4" s="17">
        <v>8</v>
      </c>
      <c r="C4" s="18" t="s">
        <v>73</v>
      </c>
      <c r="D4" s="19" t="s">
        <v>66</v>
      </c>
      <c r="E4" s="21">
        <v>38.5</v>
      </c>
      <c r="F4" s="19" t="s">
        <v>16</v>
      </c>
      <c r="G4" s="21"/>
      <c r="H4" s="19"/>
      <c r="I4" s="21"/>
      <c r="J4" s="19"/>
      <c r="K4" s="21"/>
      <c r="L4" s="19"/>
    </row>
    <row r="5" spans="1:12" s="9" customFormat="1" ht="19.5" customHeight="1">
      <c r="A5" s="18"/>
      <c r="B5" s="17">
        <v>9</v>
      </c>
      <c r="C5" s="18" t="s">
        <v>74</v>
      </c>
      <c r="D5" s="19" t="s">
        <v>66</v>
      </c>
      <c r="E5" s="20">
        <v>37.5</v>
      </c>
      <c r="F5" s="19" t="s">
        <v>16</v>
      </c>
      <c r="G5" s="21"/>
      <c r="H5" s="19"/>
      <c r="I5" s="21"/>
      <c r="J5" s="19"/>
      <c r="K5" s="21"/>
      <c r="L5" s="19"/>
    </row>
    <row r="6" spans="1:12" s="9" customFormat="1" ht="19.5" customHeight="1">
      <c r="A6" s="18"/>
      <c r="B6" s="17">
        <v>10</v>
      </c>
      <c r="C6" s="18" t="s">
        <v>75</v>
      </c>
      <c r="D6" s="19" t="s">
        <v>66</v>
      </c>
      <c r="E6" s="21">
        <v>35.3</v>
      </c>
      <c r="F6" s="19" t="s">
        <v>16</v>
      </c>
      <c r="G6" s="21"/>
      <c r="H6" s="19"/>
      <c r="I6" s="21"/>
      <c r="J6" s="19"/>
      <c r="K6" s="21"/>
      <c r="L6" s="19"/>
    </row>
    <row r="7" spans="1:12" s="9" customFormat="1" ht="19.5" customHeight="1">
      <c r="A7" s="16" t="s">
        <v>92</v>
      </c>
      <c r="B7" s="17">
        <v>11</v>
      </c>
      <c r="C7" s="18" t="s">
        <v>67</v>
      </c>
      <c r="D7" s="19" t="s">
        <v>66</v>
      </c>
      <c r="E7" s="21">
        <v>33.7</v>
      </c>
      <c r="F7" s="19" t="s">
        <v>16</v>
      </c>
      <c r="G7" s="21"/>
      <c r="H7" s="19"/>
      <c r="I7" s="20"/>
      <c r="J7" s="19"/>
      <c r="K7" s="21"/>
      <c r="L7" s="19"/>
    </row>
    <row r="8" spans="1:12" s="9" customFormat="1" ht="19.5" customHeight="1">
      <c r="A8" s="18"/>
      <c r="B8" s="17">
        <v>12</v>
      </c>
      <c r="C8" s="18" t="s">
        <v>91</v>
      </c>
      <c r="D8" s="19" t="s">
        <v>66</v>
      </c>
      <c r="E8" s="21">
        <v>42.6</v>
      </c>
      <c r="F8" s="19" t="s">
        <v>16</v>
      </c>
      <c r="G8" s="21"/>
      <c r="H8" s="19"/>
      <c r="I8" s="20"/>
      <c r="J8" s="19"/>
      <c r="K8" s="21"/>
      <c r="L8" s="19"/>
    </row>
    <row r="9" spans="1:12" s="9" customFormat="1" ht="19.5" customHeight="1">
      <c r="A9" s="18"/>
      <c r="B9" s="17">
        <v>13</v>
      </c>
      <c r="C9" s="18" t="s">
        <v>88</v>
      </c>
      <c r="D9" s="19" t="s">
        <v>66</v>
      </c>
      <c r="E9" s="21">
        <v>27.7</v>
      </c>
      <c r="F9" s="19" t="s">
        <v>16</v>
      </c>
      <c r="G9" s="21"/>
      <c r="H9" s="19"/>
      <c r="I9" s="21"/>
      <c r="J9" s="19"/>
      <c r="K9" s="21"/>
      <c r="L9" s="19"/>
    </row>
    <row r="10" spans="1:12" s="9" customFormat="1" ht="19.5" customHeight="1">
      <c r="A10" s="18"/>
      <c r="B10" s="17">
        <v>14</v>
      </c>
      <c r="C10" s="18" t="s">
        <v>65</v>
      </c>
      <c r="D10" s="19" t="s">
        <v>66</v>
      </c>
      <c r="E10" s="21">
        <v>34</v>
      </c>
      <c r="F10" s="19" t="s">
        <v>16</v>
      </c>
      <c r="G10" s="21"/>
      <c r="H10" s="19"/>
      <c r="I10" s="20"/>
      <c r="J10" s="19"/>
      <c r="K10" s="21"/>
      <c r="L10" s="19"/>
    </row>
    <row r="11" spans="1:12" s="9" customFormat="1" ht="19.5" customHeight="1">
      <c r="A11" s="16" t="s">
        <v>92</v>
      </c>
      <c r="B11" s="17">
        <v>15</v>
      </c>
      <c r="C11" s="18" t="s">
        <v>79</v>
      </c>
      <c r="D11" s="19" t="s">
        <v>66</v>
      </c>
      <c r="E11" s="21">
        <v>36.2</v>
      </c>
      <c r="F11" s="19" t="s">
        <v>16</v>
      </c>
      <c r="G11" s="21"/>
      <c r="H11" s="19"/>
      <c r="I11" s="21"/>
      <c r="J11" s="19"/>
      <c r="K11" s="21"/>
      <c r="L11" s="19"/>
    </row>
    <row r="12" spans="1:12" s="9" customFormat="1" ht="19.5" customHeight="1">
      <c r="A12" s="18"/>
      <c r="B12" s="17">
        <v>16</v>
      </c>
      <c r="C12" s="18" t="s">
        <v>80</v>
      </c>
      <c r="D12" s="19" t="s">
        <v>66</v>
      </c>
      <c r="E12" s="21">
        <v>22.6</v>
      </c>
      <c r="F12" s="19" t="s">
        <v>16</v>
      </c>
      <c r="G12" s="21"/>
      <c r="H12" s="19"/>
      <c r="I12" s="21"/>
      <c r="J12" s="19"/>
      <c r="K12" s="21"/>
      <c r="L12" s="19"/>
    </row>
    <row r="13" spans="1:12" s="9" customFormat="1" ht="19.5" customHeight="1">
      <c r="A13" s="18"/>
      <c r="B13" s="17">
        <v>17</v>
      </c>
      <c r="C13" s="18" t="s">
        <v>78</v>
      </c>
      <c r="D13" s="19" t="s">
        <v>66</v>
      </c>
      <c r="E13" s="21">
        <v>33</v>
      </c>
      <c r="F13" s="19" t="s">
        <v>16</v>
      </c>
      <c r="G13" s="21"/>
      <c r="H13" s="19"/>
      <c r="I13" s="21"/>
      <c r="J13" s="19"/>
      <c r="K13" s="21"/>
      <c r="L13" s="19"/>
    </row>
    <row r="14" spans="1:12" s="9" customFormat="1" ht="19.5" customHeight="1">
      <c r="A14" s="16" t="s">
        <v>92</v>
      </c>
      <c r="B14" s="17">
        <v>18</v>
      </c>
      <c r="C14" s="18" t="s">
        <v>76</v>
      </c>
      <c r="D14" s="19" t="s">
        <v>66</v>
      </c>
      <c r="E14" s="21">
        <v>34.9</v>
      </c>
      <c r="F14" s="19" t="s">
        <v>16</v>
      </c>
      <c r="G14" s="21"/>
      <c r="H14" s="19"/>
      <c r="I14" s="21"/>
      <c r="J14" s="19"/>
      <c r="K14" s="21"/>
      <c r="L14" s="19"/>
    </row>
    <row r="15" spans="1:12" s="9" customFormat="1" ht="19.5" customHeight="1">
      <c r="A15" s="18"/>
      <c r="B15" s="17">
        <v>19</v>
      </c>
      <c r="C15" s="18" t="s">
        <v>63</v>
      </c>
      <c r="D15" s="19" t="s">
        <v>64</v>
      </c>
      <c r="E15" s="20">
        <v>26</v>
      </c>
      <c r="F15" s="19" t="s">
        <v>16</v>
      </c>
      <c r="G15" s="21"/>
      <c r="H15" s="19"/>
      <c r="I15" s="20"/>
      <c r="J15" s="19"/>
      <c r="K15" s="21"/>
      <c r="L15" s="19"/>
    </row>
    <row r="16" spans="1:12" s="9" customFormat="1" ht="19.5" customHeight="1">
      <c r="A16" s="18"/>
      <c r="B16" s="17">
        <v>20</v>
      </c>
      <c r="C16" s="18" t="s">
        <v>72</v>
      </c>
      <c r="D16" s="19" t="s">
        <v>71</v>
      </c>
      <c r="E16" s="21">
        <v>21.3</v>
      </c>
      <c r="F16" s="19" t="s">
        <v>16</v>
      </c>
      <c r="G16" s="21"/>
      <c r="H16" s="19"/>
      <c r="I16" s="20"/>
      <c r="J16" s="19"/>
      <c r="K16" s="21"/>
      <c r="L16" s="19"/>
    </row>
    <row r="17" spans="1:12" s="9" customFormat="1" ht="19.5" customHeight="1">
      <c r="A17" s="16" t="s">
        <v>92</v>
      </c>
      <c r="B17" s="17">
        <v>21</v>
      </c>
      <c r="C17" s="18" t="s">
        <v>70</v>
      </c>
      <c r="D17" s="19" t="s">
        <v>71</v>
      </c>
      <c r="E17" s="21">
        <v>26.8</v>
      </c>
      <c r="F17" s="19" t="s">
        <v>16</v>
      </c>
      <c r="G17" s="21"/>
      <c r="H17" s="19"/>
      <c r="I17" s="20"/>
      <c r="J17" s="19"/>
      <c r="K17" s="21"/>
      <c r="L17" s="19"/>
    </row>
    <row r="18" spans="1:12" s="9" customFormat="1" ht="19.5" customHeight="1">
      <c r="A18" s="18"/>
      <c r="B18" s="17">
        <v>22</v>
      </c>
      <c r="C18" s="18" t="s">
        <v>68</v>
      </c>
      <c r="D18" s="19" t="s">
        <v>69</v>
      </c>
      <c r="E18" s="21">
        <v>17.4</v>
      </c>
      <c r="F18" s="19" t="s">
        <v>16</v>
      </c>
      <c r="G18" s="21">
        <v>10.2</v>
      </c>
      <c r="H18" s="19" t="s">
        <v>16</v>
      </c>
      <c r="I18" s="20"/>
      <c r="J18" s="19"/>
      <c r="K18" s="21"/>
      <c r="L18" s="19"/>
    </row>
    <row r="19" spans="1:12" s="9" customFormat="1" ht="19.5" customHeight="1">
      <c r="A19" s="16" t="s">
        <v>92</v>
      </c>
      <c r="B19" s="17">
        <v>23</v>
      </c>
      <c r="C19" s="18" t="s">
        <v>59</v>
      </c>
      <c r="D19" s="19" t="s">
        <v>60</v>
      </c>
      <c r="E19" s="21">
        <v>16.5</v>
      </c>
      <c r="F19" s="19" t="s">
        <v>16</v>
      </c>
      <c r="G19" s="21">
        <v>8.4</v>
      </c>
      <c r="H19" s="19" t="s">
        <v>16</v>
      </c>
      <c r="I19" s="21"/>
      <c r="J19" s="19"/>
      <c r="K19" s="21"/>
      <c r="L19" s="19"/>
    </row>
    <row r="20" spans="1:12" s="9" customFormat="1" ht="19.5" customHeight="1">
      <c r="A20" s="18"/>
      <c r="B20" s="17">
        <v>24</v>
      </c>
      <c r="C20" s="18" t="s">
        <v>77</v>
      </c>
      <c r="D20" s="19" t="s">
        <v>66</v>
      </c>
      <c r="E20" s="21">
        <v>31</v>
      </c>
      <c r="F20" s="19" t="s">
        <v>16</v>
      </c>
      <c r="G20" s="21"/>
      <c r="H20" s="19"/>
      <c r="I20" s="21"/>
      <c r="J20" s="19"/>
      <c r="K20" s="21"/>
      <c r="L20" s="19"/>
    </row>
    <row r="21" spans="1:12" s="9" customFormat="1" ht="19.5" customHeight="1">
      <c r="A21" s="18"/>
      <c r="B21" s="17">
        <v>25</v>
      </c>
      <c r="C21" s="18" t="s">
        <v>81</v>
      </c>
      <c r="D21" s="19" t="s">
        <v>82</v>
      </c>
      <c r="E21" s="21">
        <v>23.3</v>
      </c>
      <c r="F21" s="19" t="s">
        <v>16</v>
      </c>
      <c r="G21" s="21">
        <v>14.3</v>
      </c>
      <c r="H21" s="19" t="s">
        <v>16</v>
      </c>
      <c r="I21" s="21">
        <v>7.8</v>
      </c>
      <c r="J21" s="19" t="s">
        <v>16</v>
      </c>
      <c r="K21" s="21">
        <v>1.2</v>
      </c>
      <c r="L21" s="19" t="s">
        <v>16</v>
      </c>
    </row>
    <row r="22" spans="1:12" s="9" customFormat="1" ht="19.5" customHeight="1">
      <c r="A22" s="16" t="s">
        <v>92</v>
      </c>
      <c r="B22" s="17">
        <v>26</v>
      </c>
      <c r="C22" s="18" t="s">
        <v>86</v>
      </c>
      <c r="D22" s="19" t="s">
        <v>85</v>
      </c>
      <c r="E22" s="21">
        <v>18.5</v>
      </c>
      <c r="F22" s="19" t="s">
        <v>16</v>
      </c>
      <c r="G22" s="21">
        <v>9.6</v>
      </c>
      <c r="H22" s="19" t="s">
        <v>16</v>
      </c>
      <c r="I22" s="21"/>
      <c r="J22" s="19"/>
      <c r="K22" s="21"/>
      <c r="L22" s="19"/>
    </row>
    <row r="23" spans="1:12" s="9" customFormat="1" ht="19.5" customHeight="1">
      <c r="A23" s="18"/>
      <c r="B23" s="17">
        <v>27</v>
      </c>
      <c r="C23" s="18" t="s">
        <v>87</v>
      </c>
      <c r="D23" s="19" t="s">
        <v>85</v>
      </c>
      <c r="E23" s="21">
        <v>20.8</v>
      </c>
      <c r="F23" s="19" t="s">
        <v>16</v>
      </c>
      <c r="G23" s="21">
        <v>6.7</v>
      </c>
      <c r="H23" s="19" t="s">
        <v>16</v>
      </c>
      <c r="I23" s="21"/>
      <c r="J23" s="19"/>
      <c r="K23" s="21"/>
      <c r="L23" s="19"/>
    </row>
    <row r="24" spans="1:12" s="9" customFormat="1" ht="19.5" customHeight="1">
      <c r="A24" s="16" t="s">
        <v>92</v>
      </c>
      <c r="B24" s="17">
        <v>28</v>
      </c>
      <c r="C24" s="18" t="s">
        <v>62</v>
      </c>
      <c r="D24" s="19" t="s">
        <v>60</v>
      </c>
      <c r="E24" s="21">
        <v>26.5</v>
      </c>
      <c r="F24" s="19" t="s">
        <v>16</v>
      </c>
      <c r="G24" s="21">
        <v>15.6</v>
      </c>
      <c r="H24" s="19" t="s">
        <v>16</v>
      </c>
      <c r="I24" s="20"/>
      <c r="J24" s="19"/>
      <c r="K24" s="21"/>
      <c r="L24" s="19"/>
    </row>
    <row r="25" spans="1:12" s="9" customFormat="1" ht="19.5" customHeight="1">
      <c r="A25" s="18"/>
      <c r="B25" s="17">
        <v>29</v>
      </c>
      <c r="C25" s="18" t="s">
        <v>61</v>
      </c>
      <c r="D25" s="19" t="s">
        <v>60</v>
      </c>
      <c r="E25" s="20">
        <v>24</v>
      </c>
      <c r="F25" s="19" t="s">
        <v>16</v>
      </c>
      <c r="G25" s="21">
        <v>10.3</v>
      </c>
      <c r="H25" s="19" t="s">
        <v>16</v>
      </c>
      <c r="I25" s="21"/>
      <c r="J25" s="19"/>
      <c r="K25" s="21"/>
      <c r="L25" s="19"/>
    </row>
    <row r="26" spans="1:12" s="9" customFormat="1" ht="19.5" customHeight="1">
      <c r="A26" s="18"/>
      <c r="B26" s="17">
        <v>30</v>
      </c>
      <c r="C26" s="18" t="s">
        <v>84</v>
      </c>
      <c r="D26" s="19" t="s">
        <v>85</v>
      </c>
      <c r="E26" s="20">
        <v>24</v>
      </c>
      <c r="F26" s="19" t="s">
        <v>16</v>
      </c>
      <c r="G26" s="21">
        <v>13.2</v>
      </c>
      <c r="H26" s="19" t="s">
        <v>16</v>
      </c>
      <c r="I26" s="21"/>
      <c r="J26" s="19"/>
      <c r="K26" s="21"/>
      <c r="L26" s="19"/>
    </row>
    <row r="27" spans="1:12" s="9" customFormat="1" ht="19.5" customHeight="1">
      <c r="A27" s="18"/>
      <c r="B27" s="18"/>
      <c r="C27" s="18"/>
      <c r="D27" s="10" t="s">
        <v>58</v>
      </c>
      <c r="E27" s="22">
        <f>AVERAGE(E3:E26)</f>
        <v>27.879166666666663</v>
      </c>
      <c r="F27" s="10" t="s">
        <v>16</v>
      </c>
      <c r="G27" s="21"/>
      <c r="H27" s="19"/>
      <c r="I27" s="21"/>
      <c r="J27" s="19"/>
      <c r="K27" s="21"/>
      <c r="L27" s="19"/>
    </row>
    <row r="28" spans="1:12" s="9" customFormat="1" ht="19.5" customHeight="1">
      <c r="A28" s="18"/>
      <c r="B28" s="18"/>
      <c r="C28" s="18"/>
      <c r="D28" s="19"/>
      <c r="E28" s="21"/>
      <c r="F28" s="19"/>
      <c r="G28" s="21"/>
      <c r="H28" s="19"/>
      <c r="I28" s="21"/>
      <c r="J28" s="19"/>
      <c r="K28" s="21"/>
      <c r="L28" s="19"/>
    </row>
    <row r="29" spans="1:12" s="9" customFormat="1" ht="19.5" customHeight="1">
      <c r="A29" s="18"/>
      <c r="B29" s="18"/>
      <c r="C29" s="18"/>
      <c r="D29" s="19"/>
      <c r="E29" s="21"/>
      <c r="F29" s="19"/>
      <c r="G29" s="21"/>
      <c r="H29" s="19"/>
      <c r="I29" s="21"/>
      <c r="J29" s="19"/>
      <c r="K29" s="21"/>
      <c r="L29" s="19"/>
    </row>
    <row r="30" spans="1:12" s="9" customFormat="1" ht="19.5" customHeight="1">
      <c r="A30" s="18"/>
      <c r="B30" s="18"/>
      <c r="C30" s="18"/>
      <c r="D30" s="19"/>
      <c r="E30" s="21"/>
      <c r="F30" s="19"/>
      <c r="G30" s="21"/>
      <c r="H30" s="19"/>
      <c r="I30" s="21"/>
      <c r="J30" s="19"/>
      <c r="K30" s="21"/>
      <c r="L30" s="19"/>
    </row>
    <row r="31" spans="4:12" s="9" customFormat="1" ht="19.5" customHeight="1">
      <c r="D31" s="14"/>
      <c r="E31" s="12"/>
      <c r="F31" s="14"/>
      <c r="G31" s="12"/>
      <c r="H31" s="14"/>
      <c r="I31" s="12"/>
      <c r="J31" s="14"/>
      <c r="K31" s="12"/>
      <c r="L31" s="14"/>
    </row>
    <row r="32" spans="4:12" s="9" customFormat="1" ht="19.5" customHeight="1">
      <c r="D32" s="14"/>
      <c r="E32" s="12"/>
      <c r="F32" s="14"/>
      <c r="G32" s="12"/>
      <c r="H32" s="14"/>
      <c r="I32" s="12"/>
      <c r="J32" s="14"/>
      <c r="K32" s="12"/>
      <c r="L32" s="14"/>
    </row>
    <row r="33" spans="4:12" s="9" customFormat="1" ht="15.75">
      <c r="D33" s="14"/>
      <c r="E33" s="12"/>
      <c r="F33" s="14"/>
      <c r="G33" s="12"/>
      <c r="H33" s="14"/>
      <c r="I33" s="12"/>
      <c r="J33" s="14"/>
      <c r="K33" s="12"/>
      <c r="L33" s="14"/>
    </row>
    <row r="34" spans="4:12" s="9" customFormat="1" ht="19.5" customHeight="1">
      <c r="D34" s="14"/>
      <c r="E34" s="12"/>
      <c r="F34" s="14"/>
      <c r="G34" s="12"/>
      <c r="H34" s="14"/>
      <c r="I34" s="12"/>
      <c r="J34" s="14"/>
      <c r="K34" s="12"/>
      <c r="L34" s="14"/>
    </row>
    <row r="35" ht="19.5" customHeight="1"/>
    <row r="36" spans="4:12" s="9" customFormat="1" ht="15.75">
      <c r="D36" s="14"/>
      <c r="E36" s="12"/>
      <c r="F36" s="14"/>
      <c r="G36" s="12"/>
      <c r="H36" s="14"/>
      <c r="I36" s="12"/>
      <c r="J36" s="14"/>
      <c r="K36" s="12"/>
      <c r="L36" s="14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6">
    <mergeCell ref="A1:A2"/>
    <mergeCell ref="C1:L1"/>
    <mergeCell ref="E2:F2"/>
    <mergeCell ref="G2:H2"/>
    <mergeCell ref="I2:J2"/>
    <mergeCell ref="K2:L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4">
      <selection activeCell="C12" sqref="C12"/>
    </sheetView>
  </sheetViews>
  <sheetFormatPr defaultColWidth="9.140625" defaultRowHeight="12.75"/>
  <cols>
    <col min="1" max="1" width="12.7109375" style="6" customWidth="1"/>
    <col min="2" max="2" width="5.7109375" style="6" customWidth="1"/>
    <col min="3" max="3" width="46.8515625" style="8" bestFit="1" customWidth="1"/>
    <col min="4" max="4" width="27.140625" style="8" bestFit="1" customWidth="1"/>
    <col min="5" max="5" width="25.7109375" style="13" customWidth="1"/>
    <col min="6" max="6" width="5.7109375" style="8" customWidth="1"/>
    <col min="7" max="7" width="10.7109375" style="13" customWidth="1"/>
    <col min="8" max="8" width="5.7109375" style="8" customWidth="1"/>
    <col min="9" max="9" width="10.7109375" style="13" customWidth="1"/>
    <col min="10" max="10" width="5.7109375" style="8" customWidth="1"/>
    <col min="11" max="11" width="10.7109375" style="13" customWidth="1"/>
    <col min="12" max="12" width="5.7109375" style="8" customWidth="1"/>
    <col min="13" max="16384" width="9.140625" style="6" customWidth="1"/>
  </cols>
  <sheetData>
    <row r="1" spans="1:12" s="7" customFormat="1" ht="34.5" customHeight="1">
      <c r="A1" s="56" t="s">
        <v>90</v>
      </c>
      <c r="B1" s="11"/>
      <c r="C1" s="55" t="s">
        <v>4</v>
      </c>
      <c r="D1" s="55"/>
      <c r="E1" s="55"/>
      <c r="F1" s="55"/>
      <c r="G1" s="55"/>
      <c r="H1" s="55"/>
      <c r="I1" s="55"/>
      <c r="J1" s="55"/>
      <c r="K1" s="55"/>
      <c r="L1" s="55"/>
    </row>
    <row r="2" spans="1:12" s="7" customFormat="1" ht="34.5" customHeight="1">
      <c r="A2" s="56"/>
      <c r="B2" s="11"/>
      <c r="C2" s="10" t="s">
        <v>6</v>
      </c>
      <c r="D2" s="10" t="s">
        <v>56</v>
      </c>
      <c r="E2" s="55" t="s">
        <v>57</v>
      </c>
      <c r="F2" s="55"/>
      <c r="G2" s="57" t="s">
        <v>31</v>
      </c>
      <c r="H2" s="57"/>
      <c r="I2" s="57" t="s">
        <v>32</v>
      </c>
      <c r="J2" s="57"/>
      <c r="K2" s="57" t="s">
        <v>33</v>
      </c>
      <c r="L2" s="57"/>
    </row>
    <row r="3" spans="1:12" s="9" customFormat="1" ht="19.5" customHeight="1">
      <c r="A3" s="16" t="s">
        <v>92</v>
      </c>
      <c r="B3" s="17">
        <v>31</v>
      </c>
      <c r="C3" s="18" t="s">
        <v>21</v>
      </c>
      <c r="D3" s="19" t="s">
        <v>22</v>
      </c>
      <c r="E3" s="21"/>
      <c r="F3" s="19" t="s">
        <v>16</v>
      </c>
      <c r="G3" s="21"/>
      <c r="H3" s="19" t="s">
        <v>16</v>
      </c>
      <c r="I3" s="21"/>
      <c r="J3" s="19" t="s">
        <v>16</v>
      </c>
      <c r="K3" s="21"/>
      <c r="L3" s="19" t="s">
        <v>16</v>
      </c>
    </row>
    <row r="4" spans="1:12" s="9" customFormat="1" ht="19.5" customHeight="1">
      <c r="A4" s="18"/>
      <c r="B4" s="17">
        <v>32</v>
      </c>
      <c r="C4" s="18" t="s">
        <v>18</v>
      </c>
      <c r="D4" s="19" t="s">
        <v>17</v>
      </c>
      <c r="E4" s="21">
        <v>23</v>
      </c>
      <c r="F4" s="19" t="s">
        <v>16</v>
      </c>
      <c r="G4" s="21">
        <v>16.9</v>
      </c>
      <c r="H4" s="19" t="s">
        <v>16</v>
      </c>
      <c r="I4" s="21"/>
      <c r="J4" s="19" t="s">
        <v>16</v>
      </c>
      <c r="K4" s="21"/>
      <c r="L4" s="19" t="s">
        <v>16</v>
      </c>
    </row>
    <row r="5" spans="1:12" s="9" customFormat="1" ht="19.5" customHeight="1">
      <c r="A5" s="18"/>
      <c r="B5" s="17">
        <v>33</v>
      </c>
      <c r="C5" s="18" t="s">
        <v>45</v>
      </c>
      <c r="D5" s="19" t="s">
        <v>46</v>
      </c>
      <c r="E5" s="21">
        <v>32.8</v>
      </c>
      <c r="F5" s="19" t="s">
        <v>16</v>
      </c>
      <c r="G5" s="21">
        <v>14.5</v>
      </c>
      <c r="H5" s="19" t="s">
        <v>16</v>
      </c>
      <c r="I5" s="20">
        <v>14</v>
      </c>
      <c r="J5" s="19" t="s">
        <v>16</v>
      </c>
      <c r="K5" s="21">
        <v>3.6</v>
      </c>
      <c r="L5" s="19" t="s">
        <v>16</v>
      </c>
    </row>
    <row r="6" spans="1:12" s="9" customFormat="1" ht="19.5" customHeight="1">
      <c r="A6" s="18"/>
      <c r="B6" s="17">
        <v>34</v>
      </c>
      <c r="C6" s="18" t="s">
        <v>29</v>
      </c>
      <c r="D6" s="19" t="s">
        <v>30</v>
      </c>
      <c r="E6" s="21">
        <v>65.2</v>
      </c>
      <c r="F6" s="19" t="s">
        <v>16</v>
      </c>
      <c r="G6" s="21">
        <v>6.1</v>
      </c>
      <c r="H6" s="19" t="s">
        <v>16</v>
      </c>
      <c r="I6" s="21">
        <v>8.9</v>
      </c>
      <c r="J6" s="19" t="s">
        <v>16</v>
      </c>
      <c r="K6" s="21">
        <v>47.2</v>
      </c>
      <c r="L6" s="19" t="s">
        <v>16</v>
      </c>
    </row>
    <row r="7" spans="1:12" s="9" customFormat="1" ht="19.5" customHeight="1">
      <c r="A7" s="16" t="s">
        <v>92</v>
      </c>
      <c r="B7" s="17">
        <v>35</v>
      </c>
      <c r="C7" s="18" t="s">
        <v>19</v>
      </c>
      <c r="D7" s="19" t="s">
        <v>20</v>
      </c>
      <c r="E7" s="20">
        <v>20</v>
      </c>
      <c r="F7" s="19" t="s">
        <v>16</v>
      </c>
      <c r="G7" s="21">
        <v>9.4</v>
      </c>
      <c r="H7" s="19" t="s">
        <v>16</v>
      </c>
      <c r="I7" s="21"/>
      <c r="J7" s="19" t="s">
        <v>16</v>
      </c>
      <c r="K7" s="21"/>
      <c r="L7" s="19" t="s">
        <v>16</v>
      </c>
    </row>
    <row r="8" spans="1:12" s="9" customFormat="1" ht="19.5" customHeight="1">
      <c r="A8" s="18"/>
      <c r="B8" s="17">
        <v>36</v>
      </c>
      <c r="C8" s="18" t="s">
        <v>14</v>
      </c>
      <c r="D8" s="19" t="s">
        <v>15</v>
      </c>
      <c r="E8" s="21">
        <v>35</v>
      </c>
      <c r="F8" s="19" t="s">
        <v>16</v>
      </c>
      <c r="G8" s="21"/>
      <c r="H8" s="19" t="s">
        <v>16</v>
      </c>
      <c r="I8" s="21"/>
      <c r="J8" s="19" t="s">
        <v>16</v>
      </c>
      <c r="K8" s="21"/>
      <c r="L8" s="19" t="s">
        <v>16</v>
      </c>
    </row>
    <row r="9" spans="1:12" s="9" customFormat="1" ht="19.5" customHeight="1">
      <c r="A9" s="16" t="s">
        <v>92</v>
      </c>
      <c r="B9" s="17">
        <v>37</v>
      </c>
      <c r="C9" s="18" t="s">
        <v>25</v>
      </c>
      <c r="D9" s="19" t="s">
        <v>26</v>
      </c>
      <c r="E9" s="21">
        <v>24</v>
      </c>
      <c r="F9" s="19" t="s">
        <v>16</v>
      </c>
      <c r="G9" s="21">
        <v>10.4</v>
      </c>
      <c r="H9" s="19" t="s">
        <v>16</v>
      </c>
      <c r="I9" s="21"/>
      <c r="J9" s="19" t="s">
        <v>16</v>
      </c>
      <c r="K9" s="21"/>
      <c r="L9" s="19" t="s">
        <v>16</v>
      </c>
    </row>
    <row r="10" spans="1:12" s="9" customFormat="1" ht="19.5" customHeight="1">
      <c r="A10" s="18"/>
      <c r="B10" s="17">
        <v>38</v>
      </c>
      <c r="C10" s="18" t="s">
        <v>28</v>
      </c>
      <c r="D10" s="19" t="s">
        <v>24</v>
      </c>
      <c r="E10" s="21">
        <v>50.3</v>
      </c>
      <c r="F10" s="19" t="s">
        <v>16</v>
      </c>
      <c r="G10" s="21"/>
      <c r="H10" s="19" t="s">
        <v>16</v>
      </c>
      <c r="I10" s="21"/>
      <c r="J10" s="19" t="s">
        <v>16</v>
      </c>
      <c r="K10" s="21"/>
      <c r="L10" s="19" t="s">
        <v>16</v>
      </c>
    </row>
    <row r="11" spans="1:12" s="9" customFormat="1" ht="19.5" customHeight="1">
      <c r="A11" s="18"/>
      <c r="B11" s="17">
        <v>39</v>
      </c>
      <c r="C11" s="18" t="s">
        <v>23</v>
      </c>
      <c r="D11" s="19" t="s">
        <v>24</v>
      </c>
      <c r="E11" s="21">
        <v>20.2</v>
      </c>
      <c r="F11" s="19" t="s">
        <v>16</v>
      </c>
      <c r="G11" s="21">
        <v>3.6</v>
      </c>
      <c r="H11" s="19" t="s">
        <v>16</v>
      </c>
      <c r="I11" s="21"/>
      <c r="J11" s="19" t="s">
        <v>16</v>
      </c>
      <c r="K11" s="21"/>
      <c r="L11" s="19" t="s">
        <v>16</v>
      </c>
    </row>
    <row r="12" spans="1:12" s="9" customFormat="1" ht="19.5" customHeight="1">
      <c r="A12" s="16" t="s">
        <v>92</v>
      </c>
      <c r="B12" s="17">
        <v>40</v>
      </c>
      <c r="C12" s="18" t="s">
        <v>27</v>
      </c>
      <c r="D12" s="19" t="s">
        <v>20</v>
      </c>
      <c r="E12" s="21">
        <v>22</v>
      </c>
      <c r="F12" s="19" t="s">
        <v>16</v>
      </c>
      <c r="G12" s="21"/>
      <c r="H12" s="19" t="s">
        <v>16</v>
      </c>
      <c r="I12" s="21"/>
      <c r="J12" s="19" t="s">
        <v>16</v>
      </c>
      <c r="K12" s="21"/>
      <c r="L12" s="19" t="s">
        <v>16</v>
      </c>
    </row>
    <row r="13" spans="1:12" s="9" customFormat="1" ht="19.5" customHeight="1">
      <c r="A13" s="18"/>
      <c r="B13" s="18"/>
      <c r="C13" s="18"/>
      <c r="D13" s="10" t="s">
        <v>58</v>
      </c>
      <c r="E13" s="22">
        <f>AVERAGE(E3:E12)</f>
        <v>32.5</v>
      </c>
      <c r="F13" s="10" t="s">
        <v>16</v>
      </c>
      <c r="G13" s="21"/>
      <c r="H13" s="19"/>
      <c r="I13" s="21"/>
      <c r="J13" s="19"/>
      <c r="K13" s="21"/>
      <c r="L13" s="19"/>
    </row>
    <row r="14" spans="1:12" s="9" customFormat="1" ht="19.5" customHeight="1">
      <c r="A14" s="18"/>
      <c r="B14" s="18"/>
      <c r="C14" s="18"/>
      <c r="D14" s="19"/>
      <c r="E14" s="21"/>
      <c r="F14" s="19"/>
      <c r="G14" s="21"/>
      <c r="H14" s="19"/>
      <c r="I14" s="21"/>
      <c r="J14" s="19"/>
      <c r="K14" s="21"/>
      <c r="L14" s="19"/>
    </row>
    <row r="15" spans="1:12" s="9" customFormat="1" ht="19.5" customHeight="1">
      <c r="A15" s="18"/>
      <c r="B15" s="18"/>
      <c r="C15" s="18"/>
      <c r="D15" s="19"/>
      <c r="E15" s="21"/>
      <c r="F15" s="19"/>
      <c r="G15" s="21"/>
      <c r="H15" s="19"/>
      <c r="I15" s="21"/>
      <c r="J15" s="19"/>
      <c r="K15" s="21"/>
      <c r="L15" s="19"/>
    </row>
    <row r="16" spans="1:12" s="9" customFormat="1" ht="19.5" customHeight="1">
      <c r="A16" s="18"/>
      <c r="B16" s="18"/>
      <c r="C16" s="18"/>
      <c r="D16" s="19"/>
      <c r="E16" s="21"/>
      <c r="F16" s="19"/>
      <c r="G16" s="21"/>
      <c r="H16" s="19"/>
      <c r="I16" s="21"/>
      <c r="J16" s="19"/>
      <c r="K16" s="21"/>
      <c r="L16" s="19"/>
    </row>
    <row r="17" spans="1:12" s="9" customFormat="1" ht="19.5" customHeight="1">
      <c r="A17" s="18"/>
      <c r="B17" s="18"/>
      <c r="C17" s="18"/>
      <c r="D17" s="19"/>
      <c r="E17" s="21"/>
      <c r="F17" s="19"/>
      <c r="G17" s="21"/>
      <c r="H17" s="19"/>
      <c r="I17" s="21"/>
      <c r="J17" s="19"/>
      <c r="K17" s="21"/>
      <c r="L17" s="19"/>
    </row>
    <row r="18" spans="4:12" s="9" customFormat="1" ht="19.5" customHeight="1">
      <c r="D18" s="14"/>
      <c r="E18" s="12"/>
      <c r="F18" s="14"/>
      <c r="G18" s="12"/>
      <c r="H18" s="14"/>
      <c r="I18" s="12"/>
      <c r="J18" s="14"/>
      <c r="K18" s="12"/>
      <c r="L18" s="14"/>
    </row>
    <row r="19" spans="4:12" s="9" customFormat="1" ht="15.75">
      <c r="D19" s="14"/>
      <c r="E19" s="12"/>
      <c r="F19" s="14"/>
      <c r="G19" s="12"/>
      <c r="H19" s="14"/>
      <c r="I19" s="12"/>
      <c r="J19" s="14"/>
      <c r="K19" s="12"/>
      <c r="L19" s="14"/>
    </row>
    <row r="20" spans="4:12" s="9" customFormat="1" ht="19.5" customHeight="1">
      <c r="D20" s="14"/>
      <c r="E20" s="12"/>
      <c r="F20" s="14"/>
      <c r="G20" s="12"/>
      <c r="H20" s="14"/>
      <c r="I20" s="12"/>
      <c r="J20" s="14"/>
      <c r="K20" s="12"/>
      <c r="L20" s="14"/>
    </row>
    <row r="21" ht="19.5" customHeight="1"/>
    <row r="22" spans="4:12" s="9" customFormat="1" ht="15.75">
      <c r="D22" s="14"/>
      <c r="E22" s="12"/>
      <c r="F22" s="14"/>
      <c r="G22" s="12"/>
      <c r="H22" s="14"/>
      <c r="I22" s="12"/>
      <c r="J22" s="14"/>
      <c r="K22" s="12"/>
      <c r="L22" s="14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6">
    <mergeCell ref="C1:L1"/>
    <mergeCell ref="A1:A2"/>
    <mergeCell ref="E2:F2"/>
    <mergeCell ref="G2:H2"/>
    <mergeCell ref="I2:J2"/>
    <mergeCell ref="K2:L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2.7109375" style="6" customWidth="1"/>
    <col min="2" max="2" width="5.7109375" style="6" customWidth="1"/>
    <col min="3" max="3" width="51.00390625" style="8" bestFit="1" customWidth="1"/>
    <col min="4" max="4" width="20.7109375" style="8" customWidth="1"/>
    <col min="5" max="5" width="25.7109375" style="13" customWidth="1"/>
    <col min="6" max="6" width="5.7109375" style="8" customWidth="1"/>
    <col min="7" max="7" width="10.7109375" style="13" customWidth="1"/>
    <col min="8" max="8" width="5.7109375" style="8" customWidth="1"/>
    <col min="9" max="16384" width="9.140625" style="6" customWidth="1"/>
  </cols>
  <sheetData>
    <row r="1" spans="1:8" s="7" customFormat="1" ht="34.5" customHeight="1">
      <c r="A1" s="56" t="s">
        <v>90</v>
      </c>
      <c r="B1" s="11"/>
      <c r="C1" s="55" t="s">
        <v>4</v>
      </c>
      <c r="D1" s="55"/>
      <c r="E1" s="55"/>
      <c r="F1" s="55"/>
      <c r="G1" s="55"/>
      <c r="H1" s="55"/>
    </row>
    <row r="2" spans="1:8" s="7" customFormat="1" ht="34.5" customHeight="1">
      <c r="A2" s="56"/>
      <c r="B2" s="11"/>
      <c r="C2" s="10" t="s">
        <v>8</v>
      </c>
      <c r="D2" s="10" t="s">
        <v>56</v>
      </c>
      <c r="E2" s="55" t="s">
        <v>57</v>
      </c>
      <c r="F2" s="55"/>
      <c r="G2" s="57" t="s">
        <v>31</v>
      </c>
      <c r="H2" s="57"/>
    </row>
    <row r="3" spans="1:8" s="9" customFormat="1" ht="19.5" customHeight="1">
      <c r="A3" s="18"/>
      <c r="B3" s="17">
        <v>41</v>
      </c>
      <c r="C3" s="18" t="s">
        <v>43</v>
      </c>
      <c r="D3" s="19" t="s">
        <v>44</v>
      </c>
      <c r="E3" s="21">
        <v>33</v>
      </c>
      <c r="F3" s="19" t="s">
        <v>16</v>
      </c>
      <c r="G3" s="21"/>
      <c r="H3" s="19" t="s">
        <v>16</v>
      </c>
    </row>
    <row r="4" spans="1:8" s="9" customFormat="1" ht="19.5" customHeight="1">
      <c r="A4" s="16" t="s">
        <v>92</v>
      </c>
      <c r="B4" s="17">
        <v>42</v>
      </c>
      <c r="C4" s="18" t="s">
        <v>37</v>
      </c>
      <c r="D4" s="19" t="s">
        <v>38</v>
      </c>
      <c r="E4" s="20">
        <v>22.5</v>
      </c>
      <c r="F4" s="19" t="s">
        <v>16</v>
      </c>
      <c r="G4" s="21"/>
      <c r="H4" s="19" t="s">
        <v>16</v>
      </c>
    </row>
    <row r="5" spans="1:8" s="9" customFormat="1" ht="19.5" customHeight="1">
      <c r="A5" s="18"/>
      <c r="B5" s="17">
        <v>43</v>
      </c>
      <c r="C5" s="18" t="s">
        <v>34</v>
      </c>
      <c r="D5" s="19" t="s">
        <v>35</v>
      </c>
      <c r="E5" s="21">
        <v>14.5</v>
      </c>
      <c r="F5" s="19" t="s">
        <v>16</v>
      </c>
      <c r="G5" s="21"/>
      <c r="H5" s="19" t="s">
        <v>16</v>
      </c>
    </row>
    <row r="6" spans="1:8" s="9" customFormat="1" ht="19.5" customHeight="1">
      <c r="A6" s="18"/>
      <c r="B6" s="17">
        <v>44</v>
      </c>
      <c r="C6" s="18" t="s">
        <v>36</v>
      </c>
      <c r="D6" s="19" t="s">
        <v>35</v>
      </c>
      <c r="E6" s="21">
        <v>10</v>
      </c>
      <c r="F6" s="19" t="s">
        <v>16</v>
      </c>
      <c r="G6" s="21"/>
      <c r="H6" s="19" t="s">
        <v>16</v>
      </c>
    </row>
    <row r="7" spans="1:8" s="9" customFormat="1" ht="19.5" customHeight="1">
      <c r="A7" s="16" t="s">
        <v>92</v>
      </c>
      <c r="B7" s="17">
        <v>45</v>
      </c>
      <c r="C7" s="18" t="s">
        <v>41</v>
      </c>
      <c r="D7" s="19" t="s">
        <v>42</v>
      </c>
      <c r="E7" s="21">
        <v>28.4</v>
      </c>
      <c r="F7" s="19" t="s">
        <v>16</v>
      </c>
      <c r="G7" s="21"/>
      <c r="H7" s="19" t="s">
        <v>16</v>
      </c>
    </row>
    <row r="8" spans="1:8" s="9" customFormat="1" ht="19.5" customHeight="1">
      <c r="A8" s="18"/>
      <c r="B8" s="17">
        <v>46</v>
      </c>
      <c r="C8" s="18" t="s">
        <v>39</v>
      </c>
      <c r="D8" s="19" t="s">
        <v>17</v>
      </c>
      <c r="E8" s="21">
        <v>18.5</v>
      </c>
      <c r="F8" s="19" t="s">
        <v>16</v>
      </c>
      <c r="G8" s="21">
        <v>12.5</v>
      </c>
      <c r="H8" s="19" t="s">
        <v>16</v>
      </c>
    </row>
    <row r="9" spans="1:8" s="9" customFormat="1" ht="19.5" customHeight="1">
      <c r="A9" s="16" t="s">
        <v>92</v>
      </c>
      <c r="B9" s="17">
        <v>47</v>
      </c>
      <c r="C9" s="18" t="s">
        <v>40</v>
      </c>
      <c r="D9" s="19" t="s">
        <v>17</v>
      </c>
      <c r="E9" s="21">
        <v>9</v>
      </c>
      <c r="F9" s="19" t="s">
        <v>16</v>
      </c>
      <c r="G9" s="21">
        <v>5.9</v>
      </c>
      <c r="H9" s="19" t="s">
        <v>16</v>
      </c>
    </row>
    <row r="10" spans="1:8" s="9" customFormat="1" ht="19.5" customHeight="1">
      <c r="A10" s="18"/>
      <c r="B10" s="18"/>
      <c r="C10" s="18"/>
      <c r="D10" s="10" t="s">
        <v>58</v>
      </c>
      <c r="E10" s="22">
        <f>AVERAGE(E3:E9)</f>
        <v>19.414285714285715</v>
      </c>
      <c r="F10" s="10" t="s">
        <v>16</v>
      </c>
      <c r="G10" s="21"/>
      <c r="H10" s="19"/>
    </row>
    <row r="11" spans="1:8" s="9" customFormat="1" ht="19.5" customHeight="1">
      <c r="A11" s="18"/>
      <c r="B11" s="18"/>
      <c r="C11" s="18"/>
      <c r="D11" s="19"/>
      <c r="E11" s="21"/>
      <c r="F11" s="19"/>
      <c r="G11" s="21"/>
      <c r="H11" s="19"/>
    </row>
    <row r="12" spans="1:8" s="9" customFormat="1" ht="19.5" customHeight="1">
      <c r="A12" s="18"/>
      <c r="B12" s="18"/>
      <c r="C12" s="18"/>
      <c r="D12" s="19"/>
      <c r="E12" s="21"/>
      <c r="F12" s="19"/>
      <c r="G12" s="21"/>
      <c r="H12" s="19"/>
    </row>
    <row r="13" spans="1:8" s="9" customFormat="1" ht="19.5" customHeight="1">
      <c r="A13" s="18"/>
      <c r="B13" s="18"/>
      <c r="C13" s="18"/>
      <c r="D13" s="19"/>
      <c r="E13" s="21"/>
      <c r="F13" s="19"/>
      <c r="G13" s="21"/>
      <c r="H13" s="19"/>
    </row>
    <row r="14" spans="1:8" s="9" customFormat="1" ht="19.5" customHeight="1">
      <c r="A14" s="18"/>
      <c r="B14" s="18"/>
      <c r="C14" s="18"/>
      <c r="D14" s="19"/>
      <c r="E14" s="21"/>
      <c r="F14" s="19"/>
      <c r="G14" s="21"/>
      <c r="H14" s="19"/>
    </row>
    <row r="15" spans="1:8" s="9" customFormat="1" ht="19.5" customHeight="1">
      <c r="A15" s="18"/>
      <c r="B15" s="18"/>
      <c r="C15" s="18"/>
      <c r="D15" s="19"/>
      <c r="E15" s="21"/>
      <c r="F15" s="19"/>
      <c r="G15" s="21"/>
      <c r="H15" s="19"/>
    </row>
    <row r="16" spans="1:8" s="9" customFormat="1" ht="19.5" customHeight="1">
      <c r="A16" s="18"/>
      <c r="B16" s="18"/>
      <c r="C16" s="18"/>
      <c r="D16" s="19"/>
      <c r="E16" s="21"/>
      <c r="F16" s="19"/>
      <c r="G16" s="21"/>
      <c r="H16" s="19"/>
    </row>
    <row r="17" spans="1:8" s="9" customFormat="1" ht="19.5" customHeight="1">
      <c r="A17" s="18"/>
      <c r="B17" s="18"/>
      <c r="C17" s="18"/>
      <c r="D17" s="19"/>
      <c r="E17" s="21"/>
      <c r="F17" s="19"/>
      <c r="G17" s="21"/>
      <c r="H17" s="19"/>
    </row>
    <row r="18" spans="4:8" s="9" customFormat="1" ht="19.5" customHeight="1">
      <c r="D18" s="14"/>
      <c r="E18" s="12"/>
      <c r="F18" s="14"/>
      <c r="G18" s="12"/>
      <c r="H18" s="14"/>
    </row>
    <row r="19" spans="4:8" s="9" customFormat="1" ht="15.75">
      <c r="D19" s="14"/>
      <c r="E19" s="12"/>
      <c r="F19" s="14"/>
      <c r="G19" s="12"/>
      <c r="H19" s="14"/>
    </row>
    <row r="20" spans="4:8" s="9" customFormat="1" ht="19.5" customHeight="1">
      <c r="D20" s="14"/>
      <c r="E20" s="12"/>
      <c r="F20" s="14"/>
      <c r="G20" s="12"/>
      <c r="H20" s="14"/>
    </row>
    <row r="21" ht="19.5" customHeight="1"/>
    <row r="22" spans="4:8" s="9" customFormat="1" ht="15.75">
      <c r="D22" s="14"/>
      <c r="E22" s="12"/>
      <c r="F22" s="14"/>
      <c r="G22" s="12"/>
      <c r="H22" s="14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4">
    <mergeCell ref="E2:F2"/>
    <mergeCell ref="G2:H2"/>
    <mergeCell ref="C1:H1"/>
    <mergeCell ref="A1:A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2.7109375" style="6" customWidth="1"/>
    <col min="2" max="2" width="5.7109375" style="6" customWidth="1"/>
    <col min="3" max="3" width="46.28125" style="8" bestFit="1" customWidth="1"/>
    <col min="4" max="4" width="20.7109375" style="6" customWidth="1"/>
    <col min="5" max="5" width="25.7109375" style="13" customWidth="1"/>
    <col min="6" max="6" width="5.7109375" style="8" customWidth="1"/>
    <col min="7" max="16384" width="9.140625" style="6" customWidth="1"/>
  </cols>
  <sheetData>
    <row r="1" spans="1:6" s="7" customFormat="1" ht="34.5" customHeight="1">
      <c r="A1" s="56" t="s">
        <v>90</v>
      </c>
      <c r="B1" s="11"/>
      <c r="C1" s="55" t="s">
        <v>4</v>
      </c>
      <c r="D1" s="55"/>
      <c r="E1" s="55"/>
      <c r="F1" s="55"/>
    </row>
    <row r="2" spans="1:6" s="7" customFormat="1" ht="34.5" customHeight="1">
      <c r="A2" s="56"/>
      <c r="B2" s="11"/>
      <c r="C2" s="10" t="s">
        <v>7</v>
      </c>
      <c r="D2" s="10" t="s">
        <v>56</v>
      </c>
      <c r="E2" s="55" t="s">
        <v>57</v>
      </c>
      <c r="F2" s="55"/>
    </row>
    <row r="3" spans="1:6" s="9" customFormat="1" ht="19.5" customHeight="1">
      <c r="A3" s="18"/>
      <c r="B3" s="17">
        <v>48</v>
      </c>
      <c r="C3" s="18" t="s">
        <v>55</v>
      </c>
      <c r="D3" s="19" t="s">
        <v>52</v>
      </c>
      <c r="E3" s="20">
        <v>19</v>
      </c>
      <c r="F3" s="19" t="s">
        <v>16</v>
      </c>
    </row>
    <row r="4" spans="1:6" s="9" customFormat="1" ht="19.5" customHeight="1">
      <c r="A4" s="16" t="s">
        <v>92</v>
      </c>
      <c r="B4" s="17">
        <v>49</v>
      </c>
      <c r="C4" s="18" t="s">
        <v>53</v>
      </c>
      <c r="D4" s="19" t="s">
        <v>52</v>
      </c>
      <c r="E4" s="21">
        <v>10.5</v>
      </c>
      <c r="F4" s="19" t="s">
        <v>16</v>
      </c>
    </row>
    <row r="5" spans="1:6" s="9" customFormat="1" ht="19.5" customHeight="1">
      <c r="A5" s="18"/>
      <c r="B5" s="17">
        <v>50</v>
      </c>
      <c r="C5" s="18" t="s">
        <v>51</v>
      </c>
      <c r="D5" s="19" t="s">
        <v>52</v>
      </c>
      <c r="E5" s="21">
        <v>13.7</v>
      </c>
      <c r="F5" s="19" t="s">
        <v>16</v>
      </c>
    </row>
    <row r="6" spans="1:6" s="9" customFormat="1" ht="19.5" customHeight="1">
      <c r="A6" s="18"/>
      <c r="B6" s="17">
        <v>51</v>
      </c>
      <c r="C6" s="18" t="s">
        <v>54</v>
      </c>
      <c r="D6" s="19" t="s">
        <v>52</v>
      </c>
      <c r="E6" s="21">
        <v>32.7</v>
      </c>
      <c r="F6" s="19" t="s">
        <v>16</v>
      </c>
    </row>
    <row r="7" spans="1:6" s="9" customFormat="1" ht="19.5" customHeight="1">
      <c r="A7" s="16" t="s">
        <v>92</v>
      </c>
      <c r="B7" s="17">
        <v>52</v>
      </c>
      <c r="C7" s="18" t="s">
        <v>49</v>
      </c>
      <c r="D7" s="19" t="s">
        <v>50</v>
      </c>
      <c r="E7" s="21">
        <v>12.5</v>
      </c>
      <c r="F7" s="19" t="s">
        <v>16</v>
      </c>
    </row>
    <row r="8" spans="1:6" s="9" customFormat="1" ht="19.5" customHeight="1">
      <c r="A8" s="18"/>
      <c r="B8" s="17">
        <v>53</v>
      </c>
      <c r="C8" s="18" t="s">
        <v>48</v>
      </c>
      <c r="D8" s="19" t="s">
        <v>24</v>
      </c>
      <c r="E8" s="20">
        <v>19.2</v>
      </c>
      <c r="F8" s="19" t="s">
        <v>16</v>
      </c>
    </row>
    <row r="9" spans="1:6" s="9" customFormat="1" ht="19.5" customHeight="1">
      <c r="A9" s="16" t="s">
        <v>92</v>
      </c>
      <c r="B9" s="17">
        <v>54</v>
      </c>
      <c r="C9" s="18" t="s">
        <v>47</v>
      </c>
      <c r="D9" s="19" t="s">
        <v>24</v>
      </c>
      <c r="E9" s="21">
        <v>22.6</v>
      </c>
      <c r="F9" s="19" t="s">
        <v>16</v>
      </c>
    </row>
    <row r="10" spans="1:6" s="9" customFormat="1" ht="19.5" customHeight="1">
      <c r="A10" s="18"/>
      <c r="B10" s="18"/>
      <c r="C10" s="18"/>
      <c r="D10" s="10" t="s">
        <v>58</v>
      </c>
      <c r="E10" s="23">
        <f>AVERAGE(E3:E9)</f>
        <v>18.6</v>
      </c>
      <c r="F10" s="10" t="s">
        <v>16</v>
      </c>
    </row>
    <row r="11" spans="1:6" ht="19.5" customHeight="1">
      <c r="A11" s="24"/>
      <c r="B11" s="24"/>
      <c r="C11" s="25"/>
      <c r="D11" s="24"/>
      <c r="E11" s="26"/>
      <c r="F11" s="25"/>
    </row>
    <row r="12" spans="1:6" ht="19.5" customHeight="1">
      <c r="A12" s="24"/>
      <c r="B12" s="24"/>
      <c r="C12" s="25"/>
      <c r="D12" s="24"/>
      <c r="E12" s="26"/>
      <c r="F12" s="25"/>
    </row>
    <row r="13" spans="1:6" ht="19.5" customHeight="1">
      <c r="A13" s="24"/>
      <c r="B13" s="24"/>
      <c r="C13" s="25"/>
      <c r="D13" s="24"/>
      <c r="E13" s="26"/>
      <c r="F13" s="25"/>
    </row>
    <row r="14" spans="1:6" ht="19.5" customHeight="1">
      <c r="A14" s="24"/>
      <c r="B14" s="24"/>
      <c r="C14" s="25"/>
      <c r="D14" s="24"/>
      <c r="E14" s="26"/>
      <c r="F14" s="25"/>
    </row>
    <row r="15" spans="1:6" ht="19.5" customHeight="1">
      <c r="A15" s="24"/>
      <c r="B15" s="24"/>
      <c r="C15" s="25"/>
      <c r="D15" s="24"/>
      <c r="E15" s="26"/>
      <c r="F15" s="25"/>
    </row>
    <row r="16" spans="1:6" ht="19.5" customHeight="1">
      <c r="A16" s="24"/>
      <c r="B16" s="24"/>
      <c r="C16" s="25"/>
      <c r="D16" s="24"/>
      <c r="E16" s="26"/>
      <c r="F16" s="25"/>
    </row>
    <row r="17" ht="19.5" customHeight="1"/>
    <row r="18" ht="19.5" customHeight="1"/>
    <row r="19" ht="19.5" customHeight="1"/>
    <row r="20" ht="19.5" customHeight="1"/>
  </sheetData>
  <sheetProtection/>
  <mergeCells count="3">
    <mergeCell ref="C1:F1"/>
    <mergeCell ref="E2:F2"/>
    <mergeCell ref="A1:A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Luisa</cp:lastModifiedBy>
  <cp:lastPrinted>2014-10-25T17:44:50Z</cp:lastPrinted>
  <dcterms:created xsi:type="dcterms:W3CDTF">2007-02-17T18:02:15Z</dcterms:created>
  <dcterms:modified xsi:type="dcterms:W3CDTF">2017-09-16T12:09:16Z</dcterms:modified>
  <cp:category/>
  <cp:version/>
  <cp:contentType/>
  <cp:contentStatus/>
</cp:coreProperties>
</file>